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<sst xmlns="http://schemas.openxmlformats.org/spreadsheetml/2006/main" count="1619" uniqueCount="41">
  <si>
    <t>Апрель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</si>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</sst>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117.0</v>
      </c>
      <c r="D3" s="3">
        <v>117.0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5999.0</v>
      </c>
      <c r="D4" s="4">
        <v>6050.0</v>
      </c>
      <c r="E4" s="3" t="str">
        <f t="shared" si="1"/>
        <v>217.26</v>
      </c>
      <c r="F4" s="3" t="str">
        <f t="shared" si="2"/>
        <v>51.00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331.0</v>
      </c>
      <c r="D6" s="4">
        <v>332.0</v>
      </c>
      <c r="E6" s="3" t="str">
        <f t="shared" ref="E6:E7" si="3">F6*B6</f>
        <v>17.93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184.0</v>
      </c>
      <c r="D9" s="4">
        <v>185.0</v>
      </c>
      <c r="E9" s="3" t="str">
        <f>B9*F9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 t="str">
        <f>E13+E27</f>
        <v>6619.45</v>
      </c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3196.78</v>
      </c>
      <c r="F13" s="1"/>
      <c r="G13" s="3" t="str">
        <f>E13+14000</f>
        <v>17196.78</v>
      </c>
      <c r="H13" s="3" t="str">
        <f>G12+14000</f>
        <v>20619.45</v>
      </c>
      <c r="I13" s="1"/>
      <c r="J13" s="1"/>
      <c r="K13" s="1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117.0</v>
      </c>
      <c r="D17" s="3">
        <v>117.0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5874.0</v>
      </c>
      <c r="D18" s="3">
        <v>5999.0</v>
      </c>
      <c r="E18" s="3" t="str">
        <f t="shared" si="4"/>
        <v>532.50</v>
      </c>
      <c r="F18" s="3" t="str">
        <f t="shared" si="5"/>
        <v>125.00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87.38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329.0</v>
      </c>
      <c r="D20" s="3">
        <v>331.0</v>
      </c>
      <c r="E20" s="3" t="str">
        <f t="shared" ref="E20:E21" si="6">F20*B20</f>
        <v>35.86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41.86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184.0</v>
      </c>
      <c r="D23" s="3">
        <v>184.0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856.29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 t="str">
        <f>E27+E41</f>
        <v>9601.55</v>
      </c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3422.67</v>
      </c>
      <c r="F27" s="1"/>
      <c r="G27" s="3" t="str">
        <f>E27+14000</f>
        <v>17422.67</v>
      </c>
      <c r="H27" s="3" t="str">
        <f>G26+14000</f>
        <v>23601.55</v>
      </c>
      <c r="I27" s="1"/>
      <c r="J27" s="1"/>
      <c r="K27" s="1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117.0</v>
      </c>
      <c r="D31" s="3">
        <v>117.0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5100.0</v>
      </c>
      <c r="D32" s="3">
        <v>5874.0</v>
      </c>
      <c r="E32" s="3" t="str">
        <f t="shared" si="7"/>
        <v>3297.24</v>
      </c>
      <c r="F32" s="3" t="str">
        <f t="shared" si="8"/>
        <v>774.00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328.0</v>
      </c>
      <c r="D34" s="3">
        <v>329.0</v>
      </c>
      <c r="E34" s="3" t="str">
        <f t="shared" ref="E34:E35" si="9">F34*B34</f>
        <v>17.93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20.93</v>
      </c>
      <c r="F35" s="3" t="str">
        <f>F34+F37</f>
        <v>1.00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184.0</v>
      </c>
      <c r="D37" s="3">
        <v>184.0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878.63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 t="str">
        <f>E41+E55</f>
        <v>9388.95</v>
      </c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6178.88</v>
      </c>
      <c r="F41" s="1"/>
      <c r="G41" s="3" t="str">
        <f>E41+14000</f>
        <v>20178.88</v>
      </c>
      <c r="H41" s="3" t="str">
        <f>G40+14000</f>
        <v>23388.95</v>
      </c>
      <c r="I41" s="1"/>
      <c r="J41" s="1"/>
      <c r="K41" s="1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117.0</v>
      </c>
      <c r="D45" s="3">
        <v>117.0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5053.0</v>
      </c>
      <c r="D46" s="3">
        <v>5100.0</v>
      </c>
      <c r="E46" s="3" t="str">
        <f t="shared" si="10"/>
        <v>200.22</v>
      </c>
      <c r="F46" s="3" t="str">
        <f t="shared" si="11"/>
        <v>47.00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327.0</v>
      </c>
      <c r="D48" s="3">
        <v>328.0</v>
      </c>
      <c r="E48" s="3" t="str">
        <f t="shared" ref="E48:E49" si="12">F48*B48</f>
        <v>17.93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41.86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183.0</v>
      </c>
      <c r="D51" s="3">
        <v>184.0</v>
      </c>
      <c r="E51" s="3" t="str">
        <f>B51*F51</f>
        <v>107.28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878.63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3210.07</v>
      </c>
      <c r="F55" s="1"/>
      <c r="G55" s="3" t="str">
        <f>E55+14000</f>
        <v>17210.07</v>
      </c>
      <c r="H55" s="1"/>
      <c r="I55" s="1"/>
      <c r="J55" s="1"/>
      <c r="K55" s="1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116.0</v>
      </c>
      <c r="D59" s="3">
        <v>117.0</v>
      </c>
      <c r="E59" s="3" t="str">
        <f t="shared" ref="E59:E60" si="13">F59*B59</f>
        <v>96.11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4932.0</v>
      </c>
      <c r="D60" s="3">
        <v>5053.0</v>
      </c>
      <c r="E60" s="3" t="str">
        <f t="shared" si="13"/>
        <v>515.46</v>
      </c>
      <c r="F60" s="3" t="str">
        <f t="shared" si="14"/>
        <v>121.00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95.37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324.0</v>
      </c>
      <c r="D62" s="3">
        <v>327.0</v>
      </c>
      <c r="E62" s="3" t="str">
        <f t="shared" ref="E62:E63" si="15">F62*B62</f>
        <v>53.79</v>
      </c>
      <c r="F62" s="3" t="str">
        <f>D62-C62</f>
        <v>3.00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83.72</v>
      </c>
      <c r="F63" s="3" t="str">
        <f>F62+F65</f>
        <v>4.00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182.0</v>
      </c>
      <c r="D65" s="3">
        <v>183.0</v>
      </c>
      <c r="E65" s="3" t="str">
        <f>B65*F65</f>
        <v>107.28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3676.79</v>
      </c>
      <c r="F69" s="1"/>
      <c r="G69" s="3" t="str">
        <f>E69+14000</f>
        <v>17676.79</v>
      </c>
      <c r="H69" s="1"/>
      <c r="I69" s="1"/>
      <c r="J69" s="1"/>
      <c r="K69" s="1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116.0</v>
      </c>
      <c r="D73" s="3">
        <v>116.0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4825.0</v>
      </c>
      <c r="D74" s="3">
        <v>4932.0</v>
      </c>
      <c r="E74" s="3" t="str">
        <f t="shared" si="16"/>
        <v>455.82</v>
      </c>
      <c r="F74" s="3" t="str">
        <f t="shared" si="17"/>
        <v>107.00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95.37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17.93</v>
      </c>
      <c r="C76" s="3">
        <v>316.0</v>
      </c>
      <c r="D76" s="3">
        <v>324.0</v>
      </c>
      <c r="E76" s="3" t="str">
        <f t="shared" ref="E76:E77" si="18">F76*B76</f>
        <v>143.44</v>
      </c>
      <c r="F76" s="3" t="str">
        <f>D76-C76</f>
        <v>8.00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188.37</v>
      </c>
      <c r="F77" s="3" t="str">
        <f>F76+F79</f>
        <v>9.00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107.28</v>
      </c>
      <c r="C79" s="3">
        <v>181.0</v>
      </c>
      <c r="D79" s="3">
        <v>182.0</v>
      </c>
      <c r="E79" s="3" t="str">
        <f>B79*F79</f>
        <v>107.28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3715.34</v>
      </c>
      <c r="F83" s="1"/>
      <c r="G83" s="3" t="str">
        <f>E83+14000</f>
        <v>17715.34</v>
      </c>
      <c r="H83" s="1"/>
      <c r="I83" s="1"/>
      <c r="J83" s="1"/>
      <c r="K83" s="1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116.0</v>
      </c>
      <c r="D87" s="3">
        <v>116.0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4766.0</v>
      </c>
      <c r="D88" s="3">
        <v>4825.0</v>
      </c>
      <c r="E88" s="3" t="str">
        <f t="shared" si="19"/>
        <v>251.34</v>
      </c>
      <c r="F88" s="3" t="str">
        <f t="shared" si="20"/>
        <v>59.00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315.0</v>
      </c>
      <c r="D90" s="3">
        <v>316.0</v>
      </c>
      <c r="E90" s="3" t="str">
        <f t="shared" ref="E90:E91" si="21">F90*B90</f>
        <v>17.93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20.93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181.0</v>
      </c>
      <c r="D93" s="3">
        <v>181.0</v>
      </c>
      <c r="E93" s="3" t="str">
        <f>B93*F93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3110.63</v>
      </c>
      <c r="F97" s="1"/>
      <c r="G97" s="3" t="str">
        <f>E97+14000</f>
        <v>17110.63</v>
      </c>
      <c r="H97" s="1"/>
      <c r="I97" s="1"/>
      <c r="J97" s="1"/>
      <c r="K97" s="1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116.0</v>
      </c>
      <c r="D101" s="3">
        <v>116.0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4753.0</v>
      </c>
      <c r="D102" s="3">
        <v>4800.0</v>
      </c>
      <c r="E102" s="3" t="str">
        <f t="shared" si="22"/>
        <v>200.22</v>
      </c>
      <c r="F102" s="3" t="str">
        <f t="shared" si="23"/>
        <v>47.00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95.37</v>
      </c>
      <c r="F103" s="1"/>
      <c r="G103" s="1"/>
      <c r="H103" s="1" t="str">
        <f>853-828</f>
        <v>25</v>
      </c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315.0</v>
      </c>
      <c r="D104" s="3">
        <v>315.0</v>
      </c>
      <c r="E104" s="3" t="str">
        <f t="shared" ref="E104:E105" si="24">F104*B104</f>
        <v>0.00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0.00</v>
      </c>
      <c r="F105" s="3" t="str">
        <f>F104+F107</f>
        <v>0.00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181.0</v>
      </c>
      <c r="D107" s="3">
        <v>181.0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3020.65</v>
      </c>
      <c r="F111" s="1"/>
      <c r="G111" s="3" t="str">
        <f>E111+12500</f>
        <v>15520.65</v>
      </c>
      <c r="H111" s="1"/>
      <c r="I111" s="1"/>
      <c r="J111" s="1"/>
      <c r="K111" s="1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115.0</v>
      </c>
      <c r="D115" s="3">
        <v>116.0</v>
      </c>
      <c r="E115" s="3" t="str">
        <f t="shared" ref="E115:E116" si="25">F115*B115</f>
        <v>96.11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4669.0</v>
      </c>
      <c r="D116" s="3">
        <v>4753.0</v>
      </c>
      <c r="E116" s="3" t="str">
        <f t="shared" si="25"/>
        <v>357.84</v>
      </c>
      <c r="F116" s="3" t="str">
        <f t="shared" si="26"/>
        <v>84.00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26</v>
      </c>
      <c r="E117" s="3">
        <v>95.37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309.0</v>
      </c>
      <c r="D118" s="3">
        <v>315.0</v>
      </c>
      <c r="E118" s="3" t="str">
        <f t="shared" ref="E118:E119" si="27">F118*B118</f>
        <v>107.58</v>
      </c>
      <c r="F118" s="3" t="str">
        <f>D118-C118</f>
        <v>6.00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188.37</v>
      </c>
      <c r="F119" s="3" t="str">
        <f>F118+F121</f>
        <v>9.00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 t="str">
        <f>210+210+110+200</f>
        <v>730</v>
      </c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178.0</v>
      </c>
      <c r="D121" s="3">
        <v>181.0</v>
      </c>
      <c r="E121" s="3" t="str">
        <f>B121*F121</f>
        <v>321.84</v>
      </c>
      <c r="F121" s="3" t="str">
        <f>D121-C121</f>
        <v>3.00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3892.17</v>
      </c>
      <c r="F125" s="1"/>
      <c r="G125" s="3" t="str">
        <f>E125+12500</f>
        <v>16392.17</v>
      </c>
      <c r="H125" s="1"/>
      <c r="I125" s="1"/>
      <c r="J125" s="1"/>
      <c r="K125" s="1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112.0</v>
      </c>
      <c r="D129" s="3">
        <v>115.0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4594.0</v>
      </c>
      <c r="D130" s="3">
        <v>4669.0</v>
      </c>
      <c r="E130" s="3" t="str">
        <f t="shared" si="28"/>
        <v>304.50</v>
      </c>
      <c r="F130" s="3" t="str">
        <f t="shared" si="29"/>
        <v>75.00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 t="s">
        <v>26</v>
      </c>
      <c r="E131" s="3">
        <v>74.06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303.0</v>
      </c>
      <c r="D132" s="3">
        <v>309.0</v>
      </c>
      <c r="E132" s="3" t="str">
        <f t="shared" ref="E132:E133" si="30">F132*B132</f>
        <v>102.48</v>
      </c>
      <c r="F132" s="3" t="str">
        <f>D132-C132</f>
        <v>6.00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159.52</v>
      </c>
      <c r="F133" s="3" t="str">
        <f>F132+F135</f>
        <v>8.00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176.0</v>
      </c>
      <c r="D135" s="3">
        <v>178.0</v>
      </c>
      <c r="E135" s="3" t="str">
        <f>B135*F135</f>
        <v>204.50</v>
      </c>
      <c r="F135" s="3" t="str">
        <f>D135-C135</f>
        <v>2.00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856.28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3748.96</v>
      </c>
      <c r="F139" s="1"/>
      <c r="G139" s="3" t="str">
        <f>E139+12500</f>
        <v>16248.96</v>
      </c>
      <c r="H139" s="1"/>
      <c r="I139" s="1"/>
      <c r="J139" s="1"/>
      <c r="K139" s="1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109.0</v>
      </c>
      <c r="D143" s="3">
        <v>112.0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4502.0</v>
      </c>
      <c r="D144" s="3">
        <v>4594.0</v>
      </c>
      <c r="E144" s="3" t="str">
        <f t="shared" si="31"/>
        <v>373.52</v>
      </c>
      <c r="F144" s="3" t="str">
        <f t="shared" si="32"/>
        <v>92.00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 t="s">
        <v>26</v>
      </c>
      <c r="E145" s="3">
        <v>74.06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301.0</v>
      </c>
      <c r="D146" s="3">
        <v>303.0</v>
      </c>
      <c r="E146" s="3" t="str">
        <f t="shared" ref="E146:E147" si="33">F146*B146</f>
        <v>34.16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139.58</v>
      </c>
      <c r="F147" s="3" t="str">
        <f>F146+F149</f>
        <v>7.00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171.0</v>
      </c>
      <c r="D149" s="3">
        <v>176.0</v>
      </c>
      <c r="E149" s="3" t="str">
        <f>B149*F149</f>
        <v>511.25</v>
      </c>
      <c r="F149" s="3" t="str">
        <f>D149-C149</f>
        <v>5.00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4036.47</v>
      </c>
      <c r="F153" s="1"/>
      <c r="G153" s="3" t="str">
        <f>E153+12500</f>
        <v>16536.47</v>
      </c>
      <c r="H153" s="1"/>
      <c r="I153" s="1"/>
      <c r="J153" s="1"/>
      <c r="K153" s="1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106.0</v>
      </c>
      <c r="D157" s="3">
        <v>109.0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4432.0</v>
      </c>
      <c r="D158" s="3">
        <v>4502.0</v>
      </c>
      <c r="E158" s="3" t="str">
        <f t="shared" si="34"/>
        <v>284.20</v>
      </c>
      <c r="F158" s="3" t="str">
        <f t="shared" si="35"/>
        <v>70.00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 t="s">
        <v>26</v>
      </c>
      <c r="E159" s="3">
        <v>74.06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291.0</v>
      </c>
      <c r="D160" s="3">
        <v>301.0</v>
      </c>
      <c r="E160" s="3" t="str">
        <f t="shared" ref="E160:E161" si="36">F160*B160</f>
        <v>170.80</v>
      </c>
      <c r="F160" s="3" t="str">
        <f>D160-C160</f>
        <v>10.00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279.16</v>
      </c>
      <c r="F161" s="3" t="str">
        <f>F160+F163</f>
        <v>14.00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1434.57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167.0</v>
      </c>
      <c r="D163" s="3">
        <v>171.0</v>
      </c>
      <c r="E163" s="3" t="str">
        <f>B163*F163</f>
        <v>409.00</v>
      </c>
      <c r="F163" s="3" t="str">
        <f>D163-C163</f>
        <v>4.00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4121.12</v>
      </c>
      <c r="F167" s="1"/>
      <c r="G167" s="3" t="str">
        <f>E167+12500</f>
        <v>16621.12</v>
      </c>
      <c r="H167" s="1"/>
      <c r="I167" s="1"/>
      <c r="J167" s="1"/>
      <c r="K167" s="1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103.0</v>
      </c>
      <c r="D171" s="3">
        <v>106.0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4354.0</v>
      </c>
      <c r="D172" s="3">
        <v>4432.0</v>
      </c>
      <c r="E172" s="3" t="str">
        <f t="shared" si="37"/>
        <v>316.68</v>
      </c>
      <c r="F172" s="3" t="str">
        <f t="shared" si="38"/>
        <v>78.00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 t="s">
        <v>26</v>
      </c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285.0</v>
      </c>
      <c r="D174" s="3">
        <v>291.0</v>
      </c>
      <c r="E174" s="3" t="str">
        <f t="shared" ref="E174:E175" si="39">F174*B174</f>
        <v>102.48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219.34</v>
      </c>
      <c r="F175" s="3" t="str">
        <f>F174+F177</f>
        <v>11.00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162.0</v>
      </c>
      <c r="D177" s="3">
        <v>167.0</v>
      </c>
      <c r="E177" s="3" t="str">
        <f>B177*F177</f>
        <v>511.25</v>
      </c>
      <c r="F177" s="3" t="str">
        <f>D177-C177</f>
        <v>5.00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4127.71</v>
      </c>
      <c r="F181" s="1"/>
      <c r="G181" s="1"/>
      <c r="H181" s="1"/>
      <c r="I181" s="1"/>
      <c r="J181" s="1"/>
      <c r="K181" s="1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101.0</v>
      </c>
      <c r="D185" s="3">
        <v>103.0</v>
      </c>
      <c r="E185" s="3" t="str">
        <f t="shared" ref="E185:E186" si="40">F185*B185</f>
        <v>183.06</v>
      </c>
      <c r="F185" s="3" t="str">
        <f t="shared" ref="F185:F186" si="41">D185-C185</f>
        <v>2.00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4286.0</v>
      </c>
      <c r="D186" s="3">
        <v>4354.0</v>
      </c>
      <c r="E186" s="3" t="str">
        <f t="shared" si="40"/>
        <v>276.08</v>
      </c>
      <c r="F186" s="3" t="str">
        <f t="shared" si="41"/>
        <v>68.00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 t="s">
        <v>26</v>
      </c>
      <c r="E187" s="3">
        <v>74.06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281.0</v>
      </c>
      <c r="D188" s="3">
        <v>285.0</v>
      </c>
      <c r="E188" s="3" t="str">
        <f t="shared" ref="E188:E189" si="42">F188*B188</f>
        <v>68.32</v>
      </c>
      <c r="F188" s="3" t="str">
        <f>D188-C188</f>
        <v>4.00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139.58</v>
      </c>
      <c r="F189" s="3" t="str">
        <f>F188+F191</f>
        <v>7.00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102.25</v>
      </c>
      <c r="C191" s="3">
        <v>159.0</v>
      </c>
      <c r="D191" s="3">
        <v>162.0</v>
      </c>
      <c r="E191" s="3" t="str">
        <f>B191*F191</f>
        <v>306.75</v>
      </c>
      <c r="F191" s="3" t="str">
        <f>D191-C191</f>
        <v>3.00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3677.16</v>
      </c>
      <c r="F195" s="1"/>
      <c r="G195" s="1"/>
      <c r="H195" s="1"/>
      <c r="I195" s="1"/>
      <c r="J195" s="1"/>
      <c r="K195" s="1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32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91.53</v>
      </c>
      <c r="C199" s="3">
        <v>98.0</v>
      </c>
      <c r="D199" s="3">
        <v>101.0</v>
      </c>
      <c r="E199" s="3" t="str">
        <f t="shared" ref="E199:E200" si="43">F199*B199</f>
        <v>274.59</v>
      </c>
      <c r="F199" s="3" t="str">
        <f t="shared" ref="F199:F200" si="44">D199-C199</f>
        <v>3.00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4.06</v>
      </c>
      <c r="C200" s="3">
        <v>4212.0</v>
      </c>
      <c r="D200" s="3">
        <v>4286.0</v>
      </c>
      <c r="E200" s="3" t="str">
        <f t="shared" si="43"/>
        <v>300.44</v>
      </c>
      <c r="F200" s="3" t="str">
        <f t="shared" si="44"/>
        <v>74.00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88.88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17.08</v>
      </c>
      <c r="C202" s="3">
        <v>276.0</v>
      </c>
      <c r="D202" s="3">
        <v>281.0</v>
      </c>
      <c r="E202" s="3" t="str">
        <f t="shared" ref="E202:E203" si="45">F202*B202</f>
        <v>85.40</v>
      </c>
      <c r="F202" s="3" t="str">
        <f>D202-C202</f>
        <v>5.00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19.94</v>
      </c>
      <c r="C203" s="3"/>
      <c r="D203" s="3"/>
      <c r="E203" s="3" t="str">
        <f t="shared" si="45"/>
        <v>159.52</v>
      </c>
      <c r="F203" s="3" t="str">
        <f>F202+F205</f>
        <v>8.00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1434.57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102.25</v>
      </c>
      <c r="C205" s="3">
        <v>156.0</v>
      </c>
      <c r="D205" s="3">
        <v>159.0</v>
      </c>
      <c r="E205" s="3" t="str">
        <f>B205*F205</f>
        <v>306.75</v>
      </c>
      <c r="F205" s="3" t="str">
        <f>D205-C205</f>
        <v>3.00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847.53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3836.14</v>
      </c>
      <c r="F209" s="1"/>
      <c r="G209" s="1"/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95.0</v>
      </c>
      <c r="D213" s="3">
        <v>98.0</v>
      </c>
      <c r="E213" s="3" t="str">
        <f t="shared" ref="E213:E214" si="46">F213*B213</f>
        <v>274.59</v>
      </c>
      <c r="F213" s="3" t="str">
        <f t="shared" ref="F213:F214" si="47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4114.0</v>
      </c>
      <c r="D214" s="3">
        <v>4212.0</v>
      </c>
      <c r="E214" s="3" t="str">
        <f t="shared" si="46"/>
        <v>397.88</v>
      </c>
      <c r="F214" s="3" t="str">
        <f t="shared" si="47"/>
        <v>98.00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266.0</v>
      </c>
      <c r="D216" s="3">
        <v>276.0</v>
      </c>
      <c r="E216" s="3" t="str">
        <f t="shared" ref="E216:E217" si="48">F216*B216</f>
        <v>170.80</v>
      </c>
      <c r="F216" s="3" t="str">
        <f>D216-C216</f>
        <v>10.00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8"/>
        <v>299.10</v>
      </c>
      <c r="F217" s="3" t="str">
        <f>F216+F219</f>
        <v>15.00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1408.57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102.25</v>
      </c>
      <c r="C219" s="3">
        <v>151.0</v>
      </c>
      <c r="D219" s="3">
        <v>156.0</v>
      </c>
      <c r="E219" s="3" t="str">
        <f>F219*B219</f>
        <v>511.25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823.87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4313.40</v>
      </c>
      <c r="F223" s="1"/>
      <c r="G223" s="1"/>
      <c r="H223" s="1"/>
      <c r="I223" s="1"/>
      <c r="J223" s="1"/>
      <c r="K223" s="1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1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1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1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B267" s="2"/>
    </row>
    <row r="268" ht="12.75" customHeight="1">
      <c r="B268" s="8"/>
      <c r="C268" s="8"/>
      <c r="D268" s="8"/>
      <c r="E268" s="8"/>
      <c r="F268" s="8"/>
    </row>
    <row r="269" ht="12.75" customHeight="1">
      <c r="A269" s="8"/>
      <c r="B269" s="3"/>
      <c r="C269" s="3"/>
      <c r="D269" s="3"/>
      <c r="E269" s="3"/>
      <c r="F269" s="3"/>
    </row>
    <row r="270" ht="12.75" customHeight="1">
      <c r="A270" s="8"/>
      <c r="B270" s="3"/>
      <c r="C270" s="3"/>
      <c r="D270" s="3"/>
      <c r="E270" s="3"/>
      <c r="F270" s="3"/>
    </row>
    <row r="271" ht="12.75" customHeight="1">
      <c r="A271" s="8"/>
      <c r="B271" s="3"/>
      <c r="C271" s="3"/>
      <c r="D271" s="3"/>
      <c r="E271" s="3"/>
    </row>
    <row r="272" ht="12.75" customHeight="1">
      <c r="A272" s="8"/>
      <c r="B272" s="3"/>
      <c r="C272" s="3"/>
      <c r="D272" s="3"/>
      <c r="E272" s="3"/>
      <c r="F272" s="3"/>
    </row>
    <row r="273" ht="12.75" customHeight="1">
      <c r="A273" s="8"/>
      <c r="B273" s="3"/>
      <c r="C273" s="3"/>
      <c r="D273" s="3"/>
      <c r="E273" s="3"/>
      <c r="F273" s="3"/>
    </row>
    <row r="274" ht="12.75" customHeight="1">
      <c r="A274" s="8"/>
      <c r="B274" s="3"/>
      <c r="C274" s="3"/>
      <c r="D274" s="3"/>
      <c r="E274" s="3"/>
    </row>
    <row r="275" ht="12.75" customHeight="1">
      <c r="A275" s="8"/>
      <c r="B275" s="3"/>
      <c r="C275" s="3"/>
      <c r="D275" s="3"/>
      <c r="E275" s="3"/>
      <c r="F275" s="3"/>
    </row>
    <row r="276" ht="12.75" customHeight="1">
      <c r="A276" s="8"/>
      <c r="B276" s="3"/>
      <c r="C276" s="3"/>
      <c r="D276" s="3"/>
      <c r="E276" s="3"/>
    </row>
    <row r="277" ht="12.75" customHeight="1">
      <c r="A277" s="8"/>
      <c r="B277" s="3"/>
      <c r="C277" s="3"/>
      <c r="D277" s="3"/>
      <c r="E277" s="3"/>
    </row>
    <row r="278" ht="12.75" customHeight="1">
      <c r="A278" s="8"/>
      <c r="B278" s="3"/>
      <c r="C278" s="3"/>
      <c r="D278" s="3"/>
      <c r="E278" s="3"/>
    </row>
    <row r="279" ht="15.75" customHeight="1">
      <c r="A279" s="5"/>
      <c r="B279" s="5"/>
      <c r="C279" s="5"/>
      <c r="D279" s="5"/>
      <c r="E279" s="6"/>
    </row>
    <row r="280" ht="12.75" customHeight="1">
      <c r="A280" s="7"/>
    </row>
    <row r="281" ht="15.75" customHeight="1">
      <c r="B281" s="2"/>
    </row>
    <row r="282" ht="12.75" customHeight="1">
      <c r="B282" s="8"/>
      <c r="C282" s="8"/>
      <c r="D282" s="8"/>
      <c r="E282" s="8"/>
      <c r="F282" s="8"/>
    </row>
    <row r="283" ht="12.75" customHeight="1">
      <c r="A283" s="8"/>
      <c r="B283" s="3"/>
      <c r="C283" s="3"/>
      <c r="D283" s="3"/>
      <c r="E283" s="3"/>
      <c r="F283" s="3"/>
    </row>
    <row r="284" ht="12.75" customHeight="1">
      <c r="A284" s="8"/>
      <c r="B284" s="3"/>
      <c r="C284" s="3"/>
      <c r="D284" s="3"/>
      <c r="E284" s="3"/>
      <c r="F284" s="3"/>
    </row>
    <row r="285" ht="12.75" customHeight="1">
      <c r="A285" s="8"/>
      <c r="B285" s="3"/>
      <c r="C285" s="3"/>
      <c r="D285" s="3"/>
      <c r="E285" s="3"/>
    </row>
    <row r="286" ht="12.75" customHeight="1">
      <c r="A286" s="8"/>
      <c r="B286" s="3"/>
      <c r="C286" s="3"/>
      <c r="D286" s="3"/>
      <c r="E286" s="3"/>
      <c r="F286" s="3"/>
    </row>
    <row r="287" ht="12.75" customHeight="1">
      <c r="A287" s="8"/>
      <c r="B287" s="3"/>
      <c r="C287" s="3"/>
      <c r="D287" s="3"/>
      <c r="E287" s="3"/>
      <c r="F287" s="3"/>
    </row>
    <row r="288" ht="12.75" customHeight="1">
      <c r="A288" s="8"/>
      <c r="B288" s="3"/>
      <c r="C288" s="3"/>
      <c r="D288" s="3"/>
      <c r="E288" s="3"/>
    </row>
    <row r="289" ht="12.75" customHeight="1">
      <c r="A289" s="8"/>
      <c r="B289" s="3"/>
      <c r="C289" s="3"/>
      <c r="D289" s="3"/>
      <c r="E289" s="3"/>
      <c r="F289" s="3"/>
    </row>
    <row r="290" ht="12.75" customHeight="1">
      <c r="A290" s="8"/>
      <c r="B290" s="3"/>
      <c r="C290" s="3"/>
      <c r="D290" s="3"/>
      <c r="E290" s="3"/>
    </row>
    <row r="291" ht="12.75" customHeight="1">
      <c r="A291" s="8"/>
      <c r="B291" s="3"/>
      <c r="C291" s="3"/>
      <c r="D291" s="3"/>
      <c r="E291" s="3"/>
    </row>
    <row r="292" ht="12.75" customHeight="1">
      <c r="A292" s="8"/>
      <c r="B292" s="3"/>
      <c r="C292" s="3"/>
      <c r="D292" s="3"/>
      <c r="E292" s="3"/>
    </row>
    <row r="293" ht="15.75" customHeight="1">
      <c r="A293" s="5"/>
      <c r="B293" s="5"/>
      <c r="C293" s="5"/>
      <c r="D293" s="5"/>
      <c r="E293" s="6"/>
    </row>
    <row r="294" ht="12.75" customHeight="1">
      <c r="A294" s="7"/>
    </row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</sheetData>
  <mergeCells count="21">
    <mergeCell ref="B225:D225"/>
    <mergeCell ref="B211:D211"/>
    <mergeCell ref="B155:D155"/>
    <mergeCell ref="B141:D141"/>
    <mergeCell ref="B183:D183"/>
    <mergeCell ref="B197:D197"/>
    <mergeCell ref="B267:D267"/>
    <mergeCell ref="B281:D281"/>
    <mergeCell ref="B239:D239"/>
    <mergeCell ref="B253:D253"/>
    <mergeCell ref="B169:D169"/>
    <mergeCell ref="B15:D15"/>
    <mergeCell ref="B29:D29"/>
    <mergeCell ref="B1:D1"/>
    <mergeCell ref="B99:D99"/>
    <mergeCell ref="B113:D113"/>
    <mergeCell ref="B85:D85"/>
    <mergeCell ref="B71:D71"/>
    <mergeCell ref="B43:D43"/>
    <mergeCell ref="B57:D57"/>
    <mergeCell ref="B127:D1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104.0</v>
      </c>
      <c r="D3" s="3">
        <v>108.0</v>
      </c>
      <c r="E3" s="3" t="str">
        <f t="shared" ref="E3:E4" si="1">F3*B3</f>
        <v>384.44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5274.0</v>
      </c>
      <c r="D4" s="3">
        <v>5333.0</v>
      </c>
      <c r="E4" s="3" t="str">
        <f t="shared" si="1"/>
        <v>251.34</v>
      </c>
      <c r="F4" s="3" t="str">
        <f t="shared" si="2"/>
        <v>59.00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435.0</v>
      </c>
      <c r="D6" s="3">
        <v>440.0</v>
      </c>
      <c r="E6" s="3" t="str">
        <f t="shared" ref="E6:E7" si="3">F6*B6</f>
        <v>89.65</v>
      </c>
      <c r="F6" s="3" t="str">
        <f>D6-C6</f>
        <v>5.00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188.37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188.0</v>
      </c>
      <c r="D9" s="3">
        <v>192.0</v>
      </c>
      <c r="E9" s="3" t="str">
        <f>F9*B9</f>
        <v>429.12</v>
      </c>
      <c r="F9" s="3" t="str">
        <f>D9-C9</f>
        <v>4.00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34</v>
      </c>
      <c r="B13" s="3"/>
      <c r="C13" s="3"/>
      <c r="D13" s="3"/>
      <c r="E13" s="3">
        <v>510.0</v>
      </c>
      <c r="F13" s="1"/>
      <c r="G13" s="9">
        <v>44411.0</v>
      </c>
      <c r="H13" s="1" t="s">
        <v>35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4726.08</v>
      </c>
      <c r="F14" s="5"/>
      <c r="G14" s="3" t="str">
        <f>E14+13000</f>
        <v>17726.08</v>
      </c>
      <c r="H14" s="1"/>
      <c r="I14" s="1"/>
      <c r="J14" s="1"/>
      <c r="K14" s="1"/>
    </row>
    <row r="15" ht="12.75" customHeight="1">
      <c r="A15" s="7" t="s">
        <v>36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99.0</v>
      </c>
      <c r="D18" s="3">
        <v>104.0</v>
      </c>
      <c r="E18" s="3" t="str">
        <f t="shared" ref="E18:E19" si="4">F18*B18</f>
        <v>480.55</v>
      </c>
      <c r="F18" s="3" t="str">
        <f t="shared" ref="F18:F19" si="5">D18-C18</f>
        <v>5.00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5217.0</v>
      </c>
      <c r="D19" s="3">
        <v>5274.0</v>
      </c>
      <c r="E19" s="3" t="str">
        <f t="shared" si="4"/>
        <v>242.82</v>
      </c>
      <c r="F19" s="3" t="str">
        <f t="shared" si="5"/>
        <v>57.00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431.0</v>
      </c>
      <c r="D21" s="3">
        <v>435.0</v>
      </c>
      <c r="E21" s="3" t="str">
        <f t="shared" ref="E21:E22" si="6">F21*B21</f>
        <v>71.72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188.37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183.0</v>
      </c>
      <c r="D24" s="3">
        <v>188.0</v>
      </c>
      <c r="E24" s="3" t="str">
        <f>F24*B24</f>
        <v>536.40</v>
      </c>
      <c r="F24" s="3" t="str">
        <f>D24-C24</f>
        <v>5.00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34</v>
      </c>
      <c r="B28" s="3"/>
      <c r="C28" s="3"/>
      <c r="D28" s="3"/>
      <c r="E28" s="3">
        <v>510.0</v>
      </c>
      <c r="F28" s="1"/>
      <c r="G28" s="9">
        <v>44411.0</v>
      </c>
      <c r="H28" s="1" t="s">
        <v>35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4903.02</v>
      </c>
      <c r="F29" s="5"/>
      <c r="G29" s="3" t="str">
        <f>E29+13000</f>
        <v>17903.02</v>
      </c>
      <c r="H29" s="1"/>
      <c r="I29" s="1"/>
      <c r="J29" s="1"/>
      <c r="K29" s="1"/>
    </row>
    <row r="30" ht="12.75" customHeight="1">
      <c r="A30" s="7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94.0</v>
      </c>
      <c r="D33" s="3">
        <v>99.0</v>
      </c>
      <c r="E33" s="3" t="str">
        <f t="shared" ref="E33:E34" si="7">F33*B33</f>
        <v>480.55</v>
      </c>
      <c r="F33" s="3" t="str">
        <f t="shared" ref="F33:F34" si="8">D33-C33</f>
        <v>5.00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5153.0</v>
      </c>
      <c r="D34" s="3">
        <v>5217.0</v>
      </c>
      <c r="E34" s="3" t="str">
        <f t="shared" si="7"/>
        <v>272.64</v>
      </c>
      <c r="F34" s="3" t="str">
        <f t="shared" si="8"/>
        <v>64.00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426.0</v>
      </c>
      <c r="D36" s="3">
        <v>431.0</v>
      </c>
      <c r="E36" s="3" t="str">
        <f t="shared" ref="E36:E37" si="9">F36*B36</f>
        <v>89.65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251.16</v>
      </c>
      <c r="F37" s="3" t="str">
        <f>F36+F39</f>
        <v>12.00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176.0</v>
      </c>
      <c r="D39" s="3">
        <v>183.0</v>
      </c>
      <c r="E39" s="3" t="str">
        <f>F39*B39</f>
        <v>750.96</v>
      </c>
      <c r="F39" s="3" t="str">
        <f>D39-C39</f>
        <v>7.00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34</v>
      </c>
      <c r="B43" s="3"/>
      <c r="C43" s="3"/>
      <c r="D43" s="3"/>
      <c r="E43" s="3">
        <v>510.0</v>
      </c>
      <c r="F43" s="1"/>
      <c r="G43" s="9">
        <v>44411.0</v>
      </c>
      <c r="H43" s="1" t="s">
        <v>35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5236.11</v>
      </c>
      <c r="F44" s="5"/>
      <c r="G44" s="3" t="str">
        <f>E44+13000</f>
        <v>18236.11</v>
      </c>
      <c r="H44" s="1"/>
      <c r="I44" s="1"/>
      <c r="J44" s="1"/>
      <c r="K44" s="1"/>
    </row>
    <row r="45" ht="12.75" customHeight="1">
      <c r="A45" s="7" t="s">
        <v>36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88.0</v>
      </c>
      <c r="D48" s="3">
        <v>94.0</v>
      </c>
      <c r="E48" s="3" t="str">
        <f t="shared" ref="E48:E49" si="10">F48*B48</f>
        <v>576.66</v>
      </c>
      <c r="F48" s="3" t="str">
        <f t="shared" ref="F48:F49" si="11">D48-C48</f>
        <v>6.00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5089.0</v>
      </c>
      <c r="D49" s="3">
        <v>5153.0</v>
      </c>
      <c r="E49" s="3" t="str">
        <f t="shared" si="10"/>
        <v>272.64</v>
      </c>
      <c r="F49" s="3" t="str">
        <f t="shared" si="11"/>
        <v>64.00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422.0</v>
      </c>
      <c r="D51" s="3">
        <v>426.0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209.30</v>
      </c>
      <c r="F52" s="3" t="str">
        <f>F51+F54</f>
        <v>10.00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170.0</v>
      </c>
      <c r="D54" s="3">
        <v>176.0</v>
      </c>
      <c r="E54" s="3" t="str">
        <f>F54*B54</f>
        <v>643.68</v>
      </c>
      <c r="F54" s="3" t="str">
        <f>D54-C54</f>
        <v>6.00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34</v>
      </c>
      <c r="B58" s="3"/>
      <c r="C58" s="3"/>
      <c r="D58" s="3"/>
      <c r="E58" s="3">
        <v>510.0</v>
      </c>
      <c r="F58" s="1"/>
      <c r="G58" s="9">
        <v>44411.0</v>
      </c>
      <c r="H58" s="1" t="s">
        <v>35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5165.15</v>
      </c>
      <c r="F59" s="5"/>
      <c r="G59" s="3" t="str">
        <f>E59+13000</f>
        <v>18165.15</v>
      </c>
      <c r="H59" s="1"/>
      <c r="I59" s="1"/>
      <c r="J59" s="1"/>
      <c r="K59" s="1"/>
    </row>
    <row r="60" ht="12.75" customHeight="1">
      <c r="A60" s="7" t="s">
        <v>36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84.0</v>
      </c>
      <c r="D63" s="3">
        <v>88.0</v>
      </c>
      <c r="E63" s="3" t="str">
        <f t="shared" ref="E63:E64" si="13">F63*B63</f>
        <v>384.44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5039.0</v>
      </c>
      <c r="D64" s="3">
        <v>5089.0</v>
      </c>
      <c r="E64" s="3" t="str">
        <f t="shared" si="13"/>
        <v>213.00</v>
      </c>
      <c r="F64" s="3" t="str">
        <f t="shared" si="14"/>
        <v>50.00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416.0</v>
      </c>
      <c r="D66" s="3">
        <v>422.0</v>
      </c>
      <c r="E66" s="3" t="str">
        <f t="shared" ref="E66:E67" si="15">F66*B66</f>
        <v>107.58</v>
      </c>
      <c r="F66" s="3" t="str">
        <f>D66-C66</f>
        <v>6.00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230.23</v>
      </c>
      <c r="F67" s="3" t="str">
        <f>F66+F69</f>
        <v>11.00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165.0</v>
      </c>
      <c r="D69" s="3">
        <v>170.0</v>
      </c>
      <c r="E69" s="3" t="str">
        <f>F69*B69</f>
        <v>536.40</v>
      </c>
      <c r="F69" s="3" t="str">
        <f>D69-C69</f>
        <v>5.00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34</v>
      </c>
      <c r="B73" s="3"/>
      <c r="C73" s="3"/>
      <c r="D73" s="3"/>
      <c r="E73" s="3">
        <v>510.0</v>
      </c>
      <c r="F73" s="1"/>
      <c r="G73" s="9">
        <v>44411.0</v>
      </c>
      <c r="H73" s="1" t="s">
        <v>35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4870.24</v>
      </c>
      <c r="F74" s="5"/>
      <c r="G74" s="3" t="str">
        <f>E74+13000</f>
        <v>17870.24</v>
      </c>
      <c r="H74" s="1"/>
      <c r="I74" s="1"/>
      <c r="J74" s="1"/>
      <c r="K74" s="1"/>
    </row>
    <row r="75" ht="12.75" customHeight="1">
      <c r="A75" s="7" t="s">
        <v>36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80.0</v>
      </c>
      <c r="D78" s="3">
        <v>84.0</v>
      </c>
      <c r="E78" s="3" t="str">
        <f t="shared" ref="E78:E79" si="16">F78*B78</f>
        <v>384.44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4979.0</v>
      </c>
      <c r="D79" s="3">
        <v>5039.0</v>
      </c>
      <c r="E79" s="3" t="str">
        <f t="shared" si="16"/>
        <v>255.60</v>
      </c>
      <c r="F79" s="3" t="str">
        <f t="shared" si="17"/>
        <v>60.00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410.0</v>
      </c>
      <c r="D81" s="3">
        <v>416.0</v>
      </c>
      <c r="E81" s="3" t="str">
        <f t="shared" ref="E81:E82" si="18">F81*B81</f>
        <v>107.58</v>
      </c>
      <c r="F81" s="3" t="str">
        <f>D81-C81</f>
        <v>6.00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230.23</v>
      </c>
      <c r="F82" s="3" t="str">
        <f>F81+F84</f>
        <v>11.00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160.0</v>
      </c>
      <c r="D84" s="3">
        <v>165.0</v>
      </c>
      <c r="E84" s="3" t="str">
        <f>F84*B84</f>
        <v>536.40</v>
      </c>
      <c r="F84" s="3" t="str">
        <f>D84-C84</f>
        <v>5.00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34</v>
      </c>
      <c r="B88" s="3"/>
      <c r="C88" s="3"/>
      <c r="D88" s="3"/>
      <c r="E88" s="3">
        <v>510.0</v>
      </c>
      <c r="F88" s="1"/>
      <c r="G88" s="1"/>
      <c r="H88" s="1" t="s">
        <v>35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4912.84</v>
      </c>
      <c r="F89" s="5"/>
      <c r="G89" s="3" t="str">
        <f>E89+13000</f>
        <v>17912.84</v>
      </c>
      <c r="H89" s="1"/>
      <c r="I89" s="1"/>
      <c r="J89" s="1"/>
      <c r="K89" s="1"/>
    </row>
    <row r="90" ht="12.75" customHeight="1">
      <c r="A90" s="7" t="s">
        <v>36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77.0</v>
      </c>
      <c r="D93" s="3">
        <v>80.0</v>
      </c>
      <c r="E93" s="3" t="str">
        <f t="shared" ref="E93:E94" si="19">F93*B93</f>
        <v>288.33</v>
      </c>
      <c r="F93" s="3" t="str">
        <f t="shared" ref="F93:F94" si="20">D93-C93</f>
        <v>3.00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4916.0</v>
      </c>
      <c r="D94" s="3">
        <v>4979.0</v>
      </c>
      <c r="E94" s="3" t="str">
        <f t="shared" si="19"/>
        <v>268.38</v>
      </c>
      <c r="F94" s="3" t="str">
        <f t="shared" si="20"/>
        <v>63.00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405.0</v>
      </c>
      <c r="D96" s="3">
        <v>410.0</v>
      </c>
      <c r="E96" s="3" t="str">
        <f t="shared" ref="E96:E97" si="21">F96*B96</f>
        <v>89.65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251.16</v>
      </c>
      <c r="F97" s="3" t="str">
        <f>F96+F99</f>
        <v>12.00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153.0</v>
      </c>
      <c r="D99" s="3">
        <v>160.0</v>
      </c>
      <c r="E99" s="3" t="str">
        <f>F99*B99</f>
        <v>750.96</v>
      </c>
      <c r="F99" s="3" t="str">
        <f>D99-C99</f>
        <v>7.00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34</v>
      </c>
      <c r="B103" s="3"/>
      <c r="C103" s="3"/>
      <c r="D103" s="3"/>
      <c r="E103" s="3">
        <v>510.0</v>
      </c>
      <c r="F103" s="1"/>
      <c r="G103" s="1"/>
      <c r="H103" s="1" t="s">
        <v>35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5047.07</v>
      </c>
      <c r="F104" s="5"/>
      <c r="G104" s="3" t="str">
        <f>E104+13000</f>
        <v>18047.07</v>
      </c>
      <c r="H104" s="1"/>
      <c r="I104" s="1"/>
      <c r="J104" s="1"/>
      <c r="K104" s="1"/>
    </row>
    <row r="105" ht="12.75" customHeight="1">
      <c r="A105" s="7" t="s">
        <v>36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72.0</v>
      </c>
      <c r="D108" s="3">
        <v>77.0</v>
      </c>
      <c r="E108" s="3" t="str">
        <f t="shared" ref="E108:E109" si="22">F108*B108</f>
        <v>480.55</v>
      </c>
      <c r="F108" s="3" t="str">
        <f t="shared" ref="F108:F109" si="23">D108-C108</f>
        <v>5.00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4856.0</v>
      </c>
      <c r="D109" s="3">
        <v>4916.0</v>
      </c>
      <c r="E109" s="3" t="str">
        <f t="shared" si="22"/>
        <v>255.60</v>
      </c>
      <c r="F109" s="3" t="str">
        <f t="shared" si="23"/>
        <v>60.00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398.0</v>
      </c>
      <c r="D111" s="3">
        <v>405.0</v>
      </c>
      <c r="E111" s="3" t="str">
        <f t="shared" ref="E111:E112" si="24">F111*B111</f>
        <v>125.51</v>
      </c>
      <c r="F111" s="3" t="str">
        <f>D111-C111</f>
        <v>7.00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293.02</v>
      </c>
      <c r="F112" s="3" t="str">
        <f>F111+F114</f>
        <v>14.00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146.0</v>
      </c>
      <c r="D114" s="3">
        <v>153.0</v>
      </c>
      <c r="E114" s="3" t="str">
        <f>F114*B114</f>
        <v>750.96</v>
      </c>
      <c r="F114" s="3" t="str">
        <f>D114-C114</f>
        <v>7.00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34</v>
      </c>
      <c r="B118" s="3"/>
      <c r="C118" s="3"/>
      <c r="D118" s="3"/>
      <c r="E118" s="3">
        <v>510.0</v>
      </c>
      <c r="F118" s="1"/>
      <c r="G118" s="1"/>
      <c r="H118" s="1" t="s">
        <v>35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5304.23</v>
      </c>
      <c r="F119" s="5"/>
      <c r="G119" s="3" t="str">
        <f>E119+13000</f>
        <v>18304.23</v>
      </c>
      <c r="H119" s="1"/>
      <c r="I119" s="1"/>
      <c r="J119" s="1"/>
      <c r="K119" s="1"/>
    </row>
    <row r="120" ht="12.75" customHeight="1">
      <c r="A120" s="7" t="s">
        <v>36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67.0</v>
      </c>
      <c r="D123" s="3">
        <v>72.0</v>
      </c>
      <c r="E123" s="3" t="str">
        <f t="shared" ref="E123:E124" si="25">F123*B123</f>
        <v>480.55</v>
      </c>
      <c r="F123" s="3" t="str">
        <f t="shared" ref="F123:F124" si="26">D123-C123</f>
        <v>5.00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4795.0</v>
      </c>
      <c r="D124" s="3">
        <v>4856.0</v>
      </c>
      <c r="E124" s="3" t="str">
        <f t="shared" si="25"/>
        <v>259.86</v>
      </c>
      <c r="F124" s="3" t="str">
        <f t="shared" si="26"/>
        <v>61.00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384.0</v>
      </c>
      <c r="D126" s="3">
        <v>398.0</v>
      </c>
      <c r="E126" s="3" t="str">
        <f t="shared" ref="E126:E127" si="27">F126*B126</f>
        <v>251.02</v>
      </c>
      <c r="F126" s="3" t="str">
        <f>D126-C126</f>
        <v>14.00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460.46</v>
      </c>
      <c r="F127" s="3" t="str">
        <f>F126+F129</f>
        <v>22.00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138.0</v>
      </c>
      <c r="D129" s="3">
        <v>146.0</v>
      </c>
      <c r="E129" s="3" t="str">
        <f>F129*B129</f>
        <v>858.24</v>
      </c>
      <c r="F129" s="3" t="str">
        <f>D129-C129</f>
        <v>8.00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34</v>
      </c>
      <c r="B133" s="3"/>
      <c r="C133" s="3"/>
      <c r="D133" s="3"/>
      <c r="E133" s="3">
        <v>510.0</v>
      </c>
      <c r="F133" s="1"/>
      <c r="G133" s="1"/>
      <c r="H133" s="1" t="s">
        <v>35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5708.72</v>
      </c>
      <c r="F134" s="5"/>
      <c r="G134" s="3" t="str">
        <f>E134+13000</f>
        <v>18708.72</v>
      </c>
      <c r="H134" s="1"/>
      <c r="I134" s="1"/>
      <c r="J134" s="1"/>
      <c r="K134" s="1"/>
    </row>
    <row r="135" ht="12.75" customHeight="1">
      <c r="A135" s="7" t="s">
        <v>36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62.0</v>
      </c>
      <c r="D138" s="3">
        <v>67.0</v>
      </c>
      <c r="E138" s="3" t="str">
        <f t="shared" ref="E138:E139" si="28">F138*B138</f>
        <v>457.65</v>
      </c>
      <c r="F138" s="3" t="str">
        <f t="shared" ref="F138:F139" si="29">D138-C138</f>
        <v>5.00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4740.0</v>
      </c>
      <c r="D139" s="3">
        <v>4795.0</v>
      </c>
      <c r="E139" s="3" t="str">
        <f t="shared" si="28"/>
        <v>223.30</v>
      </c>
      <c r="F139" s="3" t="str">
        <f t="shared" si="29"/>
        <v>55.00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370.0</v>
      </c>
      <c r="D141" s="3">
        <v>384.0</v>
      </c>
      <c r="E141" s="3" t="str">
        <f t="shared" ref="E141:E142" si="30">F141*B141</f>
        <v>239.12</v>
      </c>
      <c r="F141" s="3" t="str">
        <f>D141-C141</f>
        <v>14.00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398.80</v>
      </c>
      <c r="F142" s="3" t="str">
        <f>F141+F144</f>
        <v>20.00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132.0</v>
      </c>
      <c r="D144" s="3">
        <v>138.0</v>
      </c>
      <c r="E144" s="3" t="str">
        <f>F144*B144</f>
        <v>613.50</v>
      </c>
      <c r="F144" s="3" t="str">
        <f>D144-C144</f>
        <v>6.00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34</v>
      </c>
      <c r="B148" s="3"/>
      <c r="C148" s="3"/>
      <c r="D148" s="3"/>
      <c r="E148" s="3">
        <v>510.0</v>
      </c>
      <c r="F148" s="1"/>
      <c r="G148" s="1"/>
      <c r="H148" s="1" t="s">
        <v>35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5213.90</v>
      </c>
      <c r="F149" s="5"/>
      <c r="G149" s="3" t="str">
        <f>E149+13000</f>
        <v>18213.90</v>
      </c>
      <c r="H149" s="1"/>
      <c r="I149" s="1"/>
      <c r="J149" s="1"/>
      <c r="K149" s="1"/>
    </row>
    <row r="150" ht="12.75" customHeight="1">
      <c r="A150" s="7" t="s">
        <v>36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58.0</v>
      </c>
      <c r="D153" s="3">
        <v>62.0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4688.0</v>
      </c>
      <c r="D154" s="3">
        <v>4740.0</v>
      </c>
      <c r="E154" s="3" t="str">
        <f t="shared" si="31"/>
        <v>211.12</v>
      </c>
      <c r="F154" s="3" t="str">
        <f t="shared" si="32"/>
        <v>52.00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351.0</v>
      </c>
      <c r="D156" s="3">
        <v>370.0</v>
      </c>
      <c r="E156" s="3" t="str">
        <f t="shared" ref="E156:E157" si="33">F156*B156</f>
        <v>324.52</v>
      </c>
      <c r="F156" s="3" t="str">
        <f>D156-C156</f>
        <v>19.00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598.20</v>
      </c>
      <c r="F157" s="3" t="str">
        <f>F156+F159</f>
        <v>30.00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121.0</v>
      </c>
      <c r="D159" s="3">
        <v>132.0</v>
      </c>
      <c r="E159" s="3" t="str">
        <f>F159*B159</f>
        <v>1124.75</v>
      </c>
      <c r="F159" s="3" t="str">
        <f>D159-C159</f>
        <v>11.00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34</v>
      </c>
      <c r="B163" s="3"/>
      <c r="C163" s="3"/>
      <c r="D163" s="3"/>
      <c r="E163" s="3">
        <v>510.0</v>
      </c>
      <c r="F163" s="1"/>
      <c r="G163" s="1"/>
      <c r="H163" s="1" t="s">
        <v>35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5906.24</v>
      </c>
      <c r="F164" s="5"/>
      <c r="G164" s="1"/>
      <c r="H164" s="1"/>
      <c r="I164" s="1"/>
      <c r="J164" s="1"/>
      <c r="K164" s="1"/>
    </row>
    <row r="165" ht="12.75" customHeight="1">
      <c r="A165" s="7" t="s">
        <v>36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54.0</v>
      </c>
      <c r="D168" s="3">
        <v>58.0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4633.0</v>
      </c>
      <c r="D169" s="3">
        <v>4688.0</v>
      </c>
      <c r="E169" s="3" t="str">
        <f t="shared" si="34"/>
        <v>223.30</v>
      </c>
      <c r="F169" s="3" t="str">
        <f t="shared" si="35"/>
        <v>55.00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336.0</v>
      </c>
      <c r="D171" s="3">
        <v>351.0</v>
      </c>
      <c r="E171" s="3" t="str">
        <f t="shared" ref="E171:E172" si="36">F171*B171</f>
        <v>256.20</v>
      </c>
      <c r="F171" s="3" t="str">
        <f>D171-C171</f>
        <v>15.00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458.62</v>
      </c>
      <c r="F172" s="3" t="str">
        <f>F171+F174</f>
        <v>23.00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113.0</v>
      </c>
      <c r="D174" s="3">
        <v>121.0</v>
      </c>
      <c r="E174" s="3" t="str">
        <f>F174*B174</f>
        <v>818.00</v>
      </c>
      <c r="F174" s="3" t="str">
        <f>D174-C174</f>
        <v>8.00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34</v>
      </c>
      <c r="B178" s="3"/>
      <c r="C178" s="3"/>
      <c r="D178" s="3"/>
      <c r="E178" s="3">
        <v>510.0</v>
      </c>
      <c r="F178" s="1"/>
      <c r="G178" s="1"/>
      <c r="H178" s="1" t="s">
        <v>35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5403.77</v>
      </c>
      <c r="F179" s="5"/>
      <c r="G179" s="1"/>
      <c r="H179" s="1"/>
      <c r="I179" s="1"/>
      <c r="J179" s="1"/>
      <c r="K179" s="1"/>
    </row>
    <row r="180" ht="12.75" customHeight="1">
      <c r="A180" s="7" t="s">
        <v>36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50.0</v>
      </c>
      <c r="D183" s="3">
        <v>54.0</v>
      </c>
      <c r="E183" s="3" t="str">
        <f t="shared" ref="E183:E184" si="37">F183*B183</f>
        <v>366.12</v>
      </c>
      <c r="F183" s="3" t="str">
        <f t="shared" ref="F183:F184" si="38">D183-C183</f>
        <v>4.00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4562.0</v>
      </c>
      <c r="D184" s="3">
        <v>4633.0</v>
      </c>
      <c r="E184" s="3" t="str">
        <f t="shared" si="37"/>
        <v>288.26</v>
      </c>
      <c r="F184" s="3" t="str">
        <f t="shared" si="38"/>
        <v>71.00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 t="str">
        <f>5430+13000+1800</f>
        <v>20230</v>
      </c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322.0</v>
      </c>
      <c r="D186" s="3">
        <v>336.0</v>
      </c>
      <c r="E186" s="3" t="str">
        <f t="shared" ref="E186:E187" si="39">F186*B186</f>
        <v>239.12</v>
      </c>
      <c r="F186" s="3" t="str">
        <f>D186-C186</f>
        <v>14.00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438.68</v>
      </c>
      <c r="F187" s="3" t="str">
        <f>F186+F189</f>
        <v>22.00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105.0</v>
      </c>
      <c r="D189" s="3">
        <v>113.0</v>
      </c>
      <c r="E189" s="3" t="str">
        <f>F189*B189</f>
        <v>818.00</v>
      </c>
      <c r="F189" s="3" t="str">
        <f>D189-C189</f>
        <v>8.00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34</v>
      </c>
      <c r="B193" s="3"/>
      <c r="C193" s="3"/>
      <c r="D193" s="3"/>
      <c r="E193" s="3">
        <v>510.0</v>
      </c>
      <c r="F193" s="1"/>
      <c r="G193" s="1"/>
      <c r="H193" s="1" t="s">
        <v>35</v>
      </c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5431.71</v>
      </c>
      <c r="F194" s="5"/>
      <c r="G194" s="1"/>
      <c r="H194" s="1"/>
      <c r="I194" s="1"/>
      <c r="J194" s="1"/>
      <c r="K194" s="1"/>
    </row>
    <row r="195" ht="12.75" customHeight="1">
      <c r="A195" s="7" t="s">
        <v>36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46.0</v>
      </c>
      <c r="D198" s="3">
        <v>50.0</v>
      </c>
      <c r="E198" s="3" t="str">
        <f t="shared" ref="E198:E199" si="40">F198*B198</f>
        <v>366.12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4503.0</v>
      </c>
      <c r="D199" s="3">
        <v>4562.0</v>
      </c>
      <c r="E199" s="3" t="str">
        <f t="shared" si="40"/>
        <v>239.54</v>
      </c>
      <c r="F199" s="3" t="str">
        <f t="shared" si="41"/>
        <v>59.00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299.0</v>
      </c>
      <c r="D201" s="3">
        <v>322.0</v>
      </c>
      <c r="E201" s="3" t="str">
        <f t="shared" ref="E201:E202" si="42">F201*B201</f>
        <v>392.84</v>
      </c>
      <c r="F201" s="3" t="str">
        <f>D201-C201</f>
        <v>23.00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598.20</v>
      </c>
      <c r="F202" s="3" t="str">
        <f>F201+F204</f>
        <v>30.00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98.0</v>
      </c>
      <c r="D204" s="3">
        <v>105.0</v>
      </c>
      <c r="E204" s="3" t="str">
        <f>F204*B204</f>
        <v>715.75</v>
      </c>
      <c r="F204" s="3" t="str">
        <f>D204-C204</f>
        <v>7.00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34</v>
      </c>
      <c r="B208" s="3"/>
      <c r="C208" s="3"/>
      <c r="D208" s="3"/>
      <c r="E208" s="3">
        <v>510.0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5593.98</v>
      </c>
      <c r="F209" s="5"/>
      <c r="G209" s="1"/>
      <c r="H209" s="1"/>
      <c r="I209" s="1"/>
      <c r="J209" s="1"/>
      <c r="K209" s="1"/>
    </row>
    <row r="210" ht="12.75" customHeight="1">
      <c r="A210" s="7" t="s">
        <v>36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42.0</v>
      </c>
      <c r="D213" s="3">
        <v>46.0</v>
      </c>
      <c r="E213" s="3" t="str">
        <f t="shared" ref="E213:E214" si="43">F213*B213</f>
        <v>366.12</v>
      </c>
      <c r="F213" s="3" t="str">
        <f t="shared" ref="F213:F214" si="44">D213-C213</f>
        <v>4.00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4452.0</v>
      </c>
      <c r="D214" s="3">
        <v>4503.0</v>
      </c>
      <c r="E214" s="3" t="str">
        <f t="shared" si="43"/>
        <v>207.06</v>
      </c>
      <c r="F214" s="3" t="str">
        <f t="shared" si="44"/>
        <v>51.00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88.88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265.0</v>
      </c>
      <c r="D216" s="3">
        <v>299.0</v>
      </c>
      <c r="E216" s="3" t="str">
        <f t="shared" ref="E216:E217" si="45">F216*B216</f>
        <v>580.72</v>
      </c>
      <c r="F216" s="3" t="str">
        <f>D216-C216</f>
        <v>34.00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877.36</v>
      </c>
      <c r="F217" s="3" t="str">
        <f>F216+F219</f>
        <v>44.00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88.0</v>
      </c>
      <c r="D219" s="3">
        <v>98.0</v>
      </c>
      <c r="E219" s="3" t="str">
        <f>F219*B219</f>
        <v>1022.50</v>
      </c>
      <c r="F219" s="3" t="str">
        <f>D219-C219</f>
        <v>10.00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34</v>
      </c>
      <c r="B223" s="3"/>
      <c r="C223" s="3"/>
      <c r="D223" s="3"/>
      <c r="E223" s="3">
        <v>510.0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6350.11</v>
      </c>
      <c r="F224" s="5"/>
      <c r="G224" s="1"/>
      <c r="H224" s="1"/>
      <c r="I224" s="1"/>
      <c r="J224" s="1"/>
      <c r="K224" s="1"/>
    </row>
    <row r="225" ht="12.75" customHeight="1">
      <c r="A225" s="7" t="s">
        <v>37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38.0</v>
      </c>
      <c r="D228" s="3">
        <v>42.0</v>
      </c>
      <c r="E228" s="3" t="str">
        <f t="shared" ref="E228:E229" si="46">F228*B228</f>
        <v>366.12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4395.0</v>
      </c>
      <c r="D229" s="3">
        <v>4452.0</v>
      </c>
      <c r="E229" s="3" t="str">
        <f t="shared" si="46"/>
        <v>231.42</v>
      </c>
      <c r="F229" s="3" t="str">
        <f t="shared" si="47"/>
        <v>57.00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88.88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258.0</v>
      </c>
      <c r="D231" s="3">
        <v>265.0</v>
      </c>
      <c r="E231" s="3" t="str">
        <f t="shared" ref="E231:E232" si="48">F231*B231</f>
        <v>119.56</v>
      </c>
      <c r="F231" s="3" t="str">
        <f>D231-C231</f>
        <v>7.00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259.22</v>
      </c>
      <c r="F232" s="3" t="str">
        <f>F231+F234</f>
        <v>13.00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102.34</v>
      </c>
      <c r="C234" s="3">
        <v>82.0</v>
      </c>
      <c r="D234" s="3">
        <v>88.0</v>
      </c>
      <c r="E234" s="3" t="str">
        <f>F234*B234</f>
        <v>614.04</v>
      </c>
      <c r="F234" s="3" t="str">
        <f>D234-C234</f>
        <v>6.00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34</v>
      </c>
      <c r="B238" s="3"/>
      <c r="C238" s="3"/>
      <c r="D238" s="3"/>
      <c r="E238" s="3">
        <v>510.0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4886.71</v>
      </c>
      <c r="F239" s="5"/>
      <c r="G239" s="1"/>
      <c r="H239" s="1"/>
      <c r="I239" s="1"/>
      <c r="J239" s="1"/>
      <c r="K239" s="1"/>
    </row>
    <row r="240" ht="12.75" customHeight="1">
      <c r="A240" s="7" t="s">
        <v>37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5"/>
      <c r="B254" s="5"/>
      <c r="C254" s="5"/>
      <c r="D254" s="5"/>
      <c r="E254" s="6"/>
      <c r="F254" s="5"/>
      <c r="G254" s="1"/>
      <c r="H254" s="1"/>
      <c r="I254" s="1"/>
      <c r="J254" s="1"/>
      <c r="K254" s="1"/>
    </row>
    <row r="255" ht="12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5"/>
      <c r="B269" s="5"/>
      <c r="C269" s="5"/>
      <c r="D269" s="5"/>
      <c r="E269" s="6"/>
      <c r="F269" s="5"/>
      <c r="G269" s="1"/>
      <c r="H269" s="1"/>
      <c r="I269" s="1"/>
      <c r="J269" s="1"/>
      <c r="K269" s="1"/>
    </row>
    <row r="270" ht="12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5"/>
      <c r="B284" s="5"/>
      <c r="C284" s="5"/>
      <c r="D284" s="5"/>
      <c r="E284" s="6"/>
      <c r="F284" s="5"/>
      <c r="G284" s="1"/>
      <c r="H284" s="1"/>
      <c r="I284" s="1"/>
      <c r="J284" s="1"/>
      <c r="K284" s="1"/>
    </row>
    <row r="285" ht="12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B286" s="2"/>
    </row>
    <row r="287" ht="12.75" customHeight="1">
      <c r="B287" s="8"/>
      <c r="C287" s="8"/>
      <c r="D287" s="8"/>
      <c r="E287" s="8"/>
      <c r="F287" s="8"/>
    </row>
    <row r="288" ht="12.75" customHeight="1">
      <c r="A288" s="8"/>
      <c r="B288" s="3"/>
      <c r="C288" s="3"/>
      <c r="D288" s="3"/>
      <c r="E288" s="3"/>
      <c r="F288" s="3"/>
    </row>
    <row r="289" ht="12.75" customHeight="1">
      <c r="A289" s="8"/>
      <c r="B289" s="3"/>
      <c r="C289" s="3"/>
      <c r="D289" s="3"/>
      <c r="E289" s="3"/>
      <c r="F289" s="3"/>
    </row>
    <row r="290" ht="12.75" customHeight="1">
      <c r="A290" s="8"/>
      <c r="B290" s="3"/>
      <c r="C290" s="3"/>
      <c r="D290" s="3"/>
      <c r="E290" s="3"/>
    </row>
    <row r="291" ht="12.75" customHeight="1">
      <c r="A291" s="8"/>
      <c r="B291" s="3"/>
      <c r="C291" s="3"/>
      <c r="D291" s="3"/>
      <c r="E291" s="3"/>
      <c r="F291" s="3"/>
    </row>
    <row r="292" ht="12.75" customHeight="1">
      <c r="A292" s="8"/>
      <c r="B292" s="3"/>
      <c r="C292" s="3"/>
      <c r="D292" s="3"/>
      <c r="E292" s="3"/>
      <c r="F292" s="3"/>
    </row>
    <row r="293" ht="12.75" customHeight="1">
      <c r="A293" s="8"/>
      <c r="B293" s="3"/>
      <c r="C293" s="3"/>
      <c r="D293" s="3"/>
      <c r="E293" s="3"/>
    </row>
    <row r="294" ht="12.75" customHeight="1">
      <c r="A294" s="8"/>
      <c r="B294" s="3"/>
      <c r="C294" s="3"/>
      <c r="D294" s="3"/>
      <c r="E294" s="3"/>
      <c r="F294" s="3"/>
    </row>
    <row r="295" ht="12.75" customHeight="1">
      <c r="A295" s="8"/>
      <c r="B295" s="3"/>
      <c r="C295" s="3"/>
      <c r="D295" s="3"/>
      <c r="E295" s="3"/>
    </row>
    <row r="296" ht="12.75" customHeight="1">
      <c r="A296" s="8"/>
      <c r="B296" s="3"/>
      <c r="C296" s="3"/>
      <c r="D296" s="3"/>
      <c r="E296" s="3"/>
    </row>
    <row r="297" ht="12.75" customHeight="1">
      <c r="A297" s="8"/>
      <c r="B297" s="3"/>
      <c r="C297" s="3"/>
      <c r="D297" s="3"/>
      <c r="E297" s="3"/>
    </row>
    <row r="298" ht="12.75" customHeight="1">
      <c r="A298" s="8"/>
      <c r="B298" s="3"/>
      <c r="C298" s="3"/>
      <c r="D298" s="3"/>
      <c r="E298" s="3"/>
    </row>
    <row r="299" ht="15.75" customHeight="1">
      <c r="A299" s="5"/>
      <c r="B299" s="5"/>
      <c r="C299" s="5"/>
      <c r="D299" s="5"/>
      <c r="E299" s="6"/>
      <c r="F299" s="5"/>
    </row>
    <row r="300" ht="12.75" customHeight="1">
      <c r="A300" s="7"/>
    </row>
    <row r="301" ht="15.75" customHeight="1">
      <c r="B301" s="2"/>
    </row>
    <row r="302" ht="12.75" customHeight="1">
      <c r="B302" s="8"/>
      <c r="C302" s="8"/>
      <c r="D302" s="8"/>
      <c r="E302" s="8"/>
      <c r="F302" s="8"/>
    </row>
    <row r="303" ht="12.75" customHeight="1">
      <c r="A303" s="8"/>
      <c r="B303" s="3"/>
      <c r="C303" s="3"/>
      <c r="D303" s="3"/>
      <c r="E303" s="3"/>
      <c r="F303" s="3"/>
    </row>
    <row r="304" ht="12.75" customHeight="1">
      <c r="A304" s="8"/>
      <c r="B304" s="3"/>
      <c r="C304" s="3"/>
      <c r="D304" s="3"/>
      <c r="E304" s="3"/>
      <c r="F304" s="3"/>
    </row>
    <row r="305" ht="12.75" customHeight="1">
      <c r="A305" s="8"/>
      <c r="B305" s="3"/>
      <c r="C305" s="3"/>
      <c r="D305" s="3"/>
      <c r="E305" s="3"/>
    </row>
    <row r="306" ht="12.75" customHeight="1">
      <c r="A306" s="8"/>
      <c r="B306" s="3"/>
      <c r="C306" s="3"/>
      <c r="D306" s="3"/>
      <c r="E306" s="3"/>
      <c r="F306" s="3"/>
    </row>
    <row r="307" ht="12.75" customHeight="1">
      <c r="A307" s="8"/>
      <c r="B307" s="3"/>
      <c r="C307" s="3"/>
      <c r="D307" s="3"/>
      <c r="E307" s="3"/>
      <c r="F307" s="3"/>
    </row>
    <row r="308" ht="12.75" customHeight="1">
      <c r="A308" s="8"/>
      <c r="B308" s="3"/>
      <c r="C308" s="3"/>
      <c r="D308" s="3"/>
      <c r="E308" s="3"/>
    </row>
    <row r="309" ht="12.75" customHeight="1">
      <c r="A309" s="8"/>
      <c r="B309" s="3"/>
      <c r="C309" s="3"/>
      <c r="D309" s="3"/>
      <c r="E309" s="3"/>
      <c r="F309" s="3"/>
    </row>
    <row r="310" ht="12.75" customHeight="1">
      <c r="A310" s="8"/>
      <c r="B310" s="3"/>
      <c r="C310" s="3"/>
      <c r="D310" s="3"/>
      <c r="E310" s="3"/>
    </row>
    <row r="311" ht="12.75" customHeight="1">
      <c r="A311" s="8"/>
      <c r="B311" s="3"/>
      <c r="C311" s="3"/>
      <c r="D311" s="3"/>
      <c r="E311" s="3"/>
    </row>
    <row r="312" ht="12.75" customHeight="1">
      <c r="A312" s="8"/>
      <c r="B312" s="3"/>
      <c r="C312" s="3"/>
      <c r="D312" s="3"/>
      <c r="E312" s="3"/>
    </row>
    <row r="313" ht="12.75" customHeight="1">
      <c r="A313" s="8"/>
      <c r="B313" s="3"/>
      <c r="C313" s="3"/>
      <c r="D313" s="3"/>
      <c r="E313" s="3"/>
    </row>
    <row r="314" ht="15.75" customHeight="1">
      <c r="A314" s="5"/>
      <c r="B314" s="5"/>
      <c r="C314" s="5"/>
      <c r="D314" s="5"/>
      <c r="E314" s="6"/>
      <c r="F314" s="5"/>
    </row>
    <row r="315" ht="12.75" customHeight="1">
      <c r="A315" s="7"/>
    </row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21">
    <mergeCell ref="B241:D241"/>
    <mergeCell ref="B226:D226"/>
    <mergeCell ref="B166:D166"/>
    <mergeCell ref="B151:D151"/>
    <mergeCell ref="B196:D196"/>
    <mergeCell ref="B211:D211"/>
    <mergeCell ref="B286:D286"/>
    <mergeCell ref="B301:D301"/>
    <mergeCell ref="B256:D256"/>
    <mergeCell ref="B271:D271"/>
    <mergeCell ref="B181:D181"/>
    <mergeCell ref="B16:D16"/>
    <mergeCell ref="B31:D31"/>
    <mergeCell ref="B1:D1"/>
    <mergeCell ref="B106:D106"/>
    <mergeCell ref="B121:D121"/>
    <mergeCell ref="B91:D91"/>
    <mergeCell ref="B76:D76"/>
    <mergeCell ref="B46:D46"/>
    <mergeCell ref="B61:D61"/>
    <mergeCell ref="B136:D1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103.0</v>
      </c>
      <c r="D3" s="3">
        <v>103.0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8768.0</v>
      </c>
      <c r="D4" s="3">
        <v>8835.0</v>
      </c>
      <c r="E4" s="3" t="str">
        <f t="shared" si="1"/>
        <v>285.42</v>
      </c>
      <c r="F4" s="3" t="str">
        <f t="shared" si="2"/>
        <v>67.00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323.0</v>
      </c>
      <c r="D6" s="3">
        <v>326.0</v>
      </c>
      <c r="E6" s="3" t="str">
        <f t="shared" ref="E6:E7" si="3">F6*B6</f>
        <v>53.79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83.72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712.42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132.0</v>
      </c>
      <c r="D9" s="3">
        <v>133.0</v>
      </c>
      <c r="E9" s="3" t="str">
        <f>F9*B9</f>
        <v>107.28</v>
      </c>
      <c r="F9" s="3" t="str">
        <f>D9-C9</f>
        <v>1.00</v>
      </c>
      <c r="G9" s="1"/>
      <c r="H9" s="3" t="str">
        <f>E5+E8+E10+E11+E12+E13</f>
        <v>2056.71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909.16</v>
      </c>
      <c r="F10" s="1"/>
      <c r="G10" s="1"/>
      <c r="H10" s="3" t="str">
        <f>E4+E6+E7+E9</f>
        <v>530.21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 t="str">
        <f>21/28</f>
        <v>0.75</v>
      </c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 t="str">
        <f>H9*H11+H10</f>
        <v>2072.74</v>
      </c>
      <c r="I12" s="1"/>
      <c r="J12" s="1"/>
      <c r="K12" s="1"/>
    </row>
    <row r="13" ht="12.75" customHeight="1">
      <c r="A13" s="1" t="s">
        <v>38</v>
      </c>
      <c r="B13" s="3"/>
      <c r="C13" s="3"/>
      <c r="D13" s="3"/>
      <c r="E13" s="3">
        <v>70.0</v>
      </c>
      <c r="F13" s="1"/>
      <c r="G13" s="1"/>
      <c r="H13" s="1" t="str">
        <f>H12/2</f>
        <v>1036.37125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2586.92</v>
      </c>
      <c r="F14" s="1"/>
      <c r="G14" s="3" t="str">
        <f>E14+10000</f>
        <v>12586.92</v>
      </c>
      <c r="H14" s="1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103.0</v>
      </c>
      <c r="D18" s="3">
        <v>103.0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8711.0</v>
      </c>
      <c r="D19" s="3">
        <v>8768.0</v>
      </c>
      <c r="E19" s="3" t="str">
        <f t="shared" si="4"/>
        <v>242.82</v>
      </c>
      <c r="F19" s="3" t="str">
        <f t="shared" si="5"/>
        <v>57.00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322.0</v>
      </c>
      <c r="D21" s="3">
        <v>323.0</v>
      </c>
      <c r="E21" s="3" t="str">
        <f t="shared" ref="E21:E22" si="6">F21*B21</f>
        <v>17.93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20.93</v>
      </c>
      <c r="F22" s="3" t="str">
        <f>F21+F24</f>
        <v>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712.42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132.0</v>
      </c>
      <c r="D24" s="3">
        <v>132.0</v>
      </c>
      <c r="E24" s="3" t="str">
        <f>F24*B24</f>
        <v>0.00</v>
      </c>
      <c r="F24" s="3" t="str">
        <f>D24-C24</f>
        <v>0.00</v>
      </c>
      <c r="G24" s="1"/>
      <c r="H24" s="3" t="str">
        <f>E20+E23+E25+E26+E27+E28</f>
        <v>2056.71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909.16</v>
      </c>
      <c r="F25" s="1"/>
      <c r="G25" s="1"/>
      <c r="H25" s="3" t="str">
        <f>E19+E21+E22+E24</f>
        <v>281.68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 t="str">
        <f>H24*H26+H25</f>
        <v>1824.21</v>
      </c>
      <c r="I27" s="1"/>
      <c r="J27" s="1"/>
      <c r="K27" s="1"/>
    </row>
    <row r="28" ht="12.75" customHeight="1">
      <c r="A28" s="1" t="s">
        <v>38</v>
      </c>
      <c r="B28" s="3"/>
      <c r="C28" s="3"/>
      <c r="D28" s="3"/>
      <c r="E28" s="3">
        <v>70.0</v>
      </c>
      <c r="F28" s="1"/>
      <c r="G28" s="1"/>
      <c r="H28" s="1" t="str">
        <f>H27/2</f>
        <v>912.10625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2338.39</v>
      </c>
      <c r="F29" s="1"/>
      <c r="G29" s="3" t="str">
        <f>E29+10000</f>
        <v>12338.39</v>
      </c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101.0</v>
      </c>
      <c r="D33" s="3">
        <v>103.0</v>
      </c>
      <c r="E33" s="3" t="str">
        <f t="shared" ref="E33:E34" si="7">F33*B33</f>
        <v>192.22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8564.0</v>
      </c>
      <c r="D34" s="3">
        <v>8711.0</v>
      </c>
      <c r="E34" s="3" t="str">
        <f t="shared" si="7"/>
        <v>626.22</v>
      </c>
      <c r="F34" s="3" t="str">
        <f t="shared" si="8"/>
        <v>147.00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318.0</v>
      </c>
      <c r="D36" s="3">
        <v>322.0</v>
      </c>
      <c r="E36" s="3" t="str">
        <f t="shared" ref="E36:E37" si="9">F36*B36</f>
        <v>71.72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125.58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130.0</v>
      </c>
      <c r="D39" s="3">
        <v>132.0</v>
      </c>
      <c r="E39" s="3" t="str">
        <f>F39*B39</f>
        <v>214.56</v>
      </c>
      <c r="F39" s="3" t="str">
        <f>D39-C39</f>
        <v>2.00</v>
      </c>
      <c r="G39" s="1"/>
      <c r="H39" s="3" t="str">
        <f>E35+E38+E40+E41+E42+E43</f>
        <v>2120.52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877.64</v>
      </c>
      <c r="F40" s="1"/>
      <c r="G40" s="1"/>
      <c r="H40" s="3" t="str">
        <f>E34+E36+E37+E39</f>
        <v>1038.08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 t="str">
        <f>H39*H41+H40</f>
        <v>2628.47</v>
      </c>
      <c r="I42" s="1"/>
      <c r="J42" s="1"/>
      <c r="K42" s="1"/>
    </row>
    <row r="43" ht="12.75" customHeight="1">
      <c r="A43" s="1" t="s">
        <v>38</v>
      </c>
      <c r="B43" s="3"/>
      <c r="C43" s="3"/>
      <c r="D43" s="3"/>
      <c r="E43" s="3">
        <v>70.0</v>
      </c>
      <c r="F43" s="1"/>
      <c r="G43" s="1"/>
      <c r="H43" s="1" t="str">
        <f>H42/2</f>
        <v>1314.235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3350.82</v>
      </c>
      <c r="F44" s="1"/>
      <c r="G44" s="3" t="str">
        <f>E44+10000</f>
        <v>13350.82</v>
      </c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91.0</v>
      </c>
      <c r="D48" s="3">
        <v>101.0</v>
      </c>
      <c r="E48" s="3" t="str">
        <f t="shared" ref="E48:E49" si="10">F48*B48</f>
        <v>961.10</v>
      </c>
      <c r="F48" s="3" t="str">
        <f t="shared" ref="F48:F49" si="11">D48-C48</f>
        <v>10.00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8342.0</v>
      </c>
      <c r="D49" s="3">
        <v>8564.0</v>
      </c>
      <c r="E49" s="3" t="str">
        <f t="shared" si="10"/>
        <v>945.72</v>
      </c>
      <c r="F49" s="3" t="str">
        <f t="shared" si="11"/>
        <v>222.00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313.0</v>
      </c>
      <c r="D51" s="3">
        <v>318.0</v>
      </c>
      <c r="E51" s="3" t="str">
        <f t="shared" ref="E51:E52" si="12">F51*B51</f>
        <v>89.65</v>
      </c>
      <c r="F51" s="3" t="str">
        <f>D51-C51</f>
        <v>5.00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146.51</v>
      </c>
      <c r="F52" s="3" t="str">
        <f>F51+F54</f>
        <v>7.00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128.0</v>
      </c>
      <c r="D54" s="3">
        <v>130.0</v>
      </c>
      <c r="E54" s="3" t="str">
        <f>F54*B54</f>
        <v>214.56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877.64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1"/>
      <c r="I57" s="1"/>
      <c r="J57" s="1"/>
      <c r="K57" s="1"/>
    </row>
    <row r="58" ht="12.75" customHeight="1">
      <c r="A58" s="1" t="s">
        <v>38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4478.06</v>
      </c>
      <c r="F59" s="1"/>
      <c r="G59" s="3" t="str">
        <f>E59+10000</f>
        <v>14478.06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87.0</v>
      </c>
      <c r="D63" s="3">
        <v>91.0</v>
      </c>
      <c r="E63" s="3" t="str">
        <f t="shared" ref="E63:E64" si="13">F63*B63</f>
        <v>384.44</v>
      </c>
      <c r="F63" s="3" t="str">
        <f t="shared" ref="F63:F64" si="14">D63-C63</f>
        <v>4.00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8214.0</v>
      </c>
      <c r="D64" s="3">
        <v>8342.0</v>
      </c>
      <c r="E64" s="3" t="str">
        <f t="shared" si="13"/>
        <v>545.28</v>
      </c>
      <c r="F64" s="3" t="str">
        <f t="shared" si="14"/>
        <v>128.00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309.0</v>
      </c>
      <c r="D66" s="3">
        <v>313.0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125.58</v>
      </c>
      <c r="F67" s="3" t="str">
        <f>F66+F69</f>
        <v>6.00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799.76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126.0</v>
      </c>
      <c r="D69" s="3">
        <v>128.0</v>
      </c>
      <c r="E69" s="3" t="str">
        <f>F69*B69</f>
        <v>214.56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881.33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38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3455.79</v>
      </c>
      <c r="F74" s="1"/>
      <c r="G74" s="3" t="str">
        <f>E74+10000</f>
        <v>13455.79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86.0</v>
      </c>
      <c r="D78" s="3">
        <v>87.0</v>
      </c>
      <c r="E78" s="3" t="str">
        <f t="shared" ref="E78:E79" si="16">F78*B78</f>
        <v>96.11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8133.0</v>
      </c>
      <c r="D79" s="3">
        <v>8214.0</v>
      </c>
      <c r="E79" s="3" t="str">
        <f t="shared" si="16"/>
        <v>345.06</v>
      </c>
      <c r="F79" s="3" t="str">
        <f t="shared" si="17"/>
        <v>81.00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95.37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307.0</v>
      </c>
      <c r="D81" s="3">
        <v>309.0</v>
      </c>
      <c r="E81" s="3" t="str">
        <f t="shared" ref="E81:E82" si="18">F81*B81</f>
        <v>35.86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41.86</v>
      </c>
      <c r="F82" s="3" t="str">
        <f>F81+F84</f>
        <v>2.00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799.76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126.0</v>
      </c>
      <c r="D84" s="3">
        <v>126.0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881.33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38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2633.10</v>
      </c>
      <c r="F89" s="1"/>
      <c r="G89" s="3" t="str">
        <f>E89+10000</f>
        <v>12633.10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79.0</v>
      </c>
      <c r="D93" s="3">
        <v>86.0</v>
      </c>
      <c r="E93" s="3" t="str">
        <f t="shared" ref="E93:E94" si="19">F93*B93</f>
        <v>672.77</v>
      </c>
      <c r="F93" s="3" t="str">
        <f t="shared" ref="F93:F94" si="20">D93-C93</f>
        <v>7.00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8047.0</v>
      </c>
      <c r="D94" s="3">
        <v>8133.0</v>
      </c>
      <c r="E94" s="3" t="str">
        <f t="shared" si="19"/>
        <v>366.36</v>
      </c>
      <c r="F94" s="3" t="str">
        <f t="shared" si="20"/>
        <v>86.00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95.37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306.0</v>
      </c>
      <c r="D96" s="3">
        <v>307.0</v>
      </c>
      <c r="E96" s="3" t="str">
        <f t="shared" ref="E96:E97" si="21">F96*B96</f>
        <v>17.93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83.72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799.76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123.0</v>
      </c>
      <c r="D99" s="3">
        <v>126.0</v>
      </c>
      <c r="E99" s="3" t="str">
        <f>F99*B99</f>
        <v>321.84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881.33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38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3576.83</v>
      </c>
      <c r="F104" s="1"/>
      <c r="G104" s="3" t="str">
        <f>E104+10000</f>
        <v>13576.83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66.0</v>
      </c>
      <c r="D108" s="3">
        <v>79.0</v>
      </c>
      <c r="E108" s="3" t="str">
        <f t="shared" ref="E108:E109" si="22">F108*B108</f>
        <v>1249.43</v>
      </c>
      <c r="F108" s="3" t="str">
        <f t="shared" ref="F108:F109" si="23">D108-C108</f>
        <v>13.00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7910.0</v>
      </c>
      <c r="D109" s="3">
        <v>8047.0</v>
      </c>
      <c r="E109" s="3" t="str">
        <f t="shared" si="22"/>
        <v>583.62</v>
      </c>
      <c r="F109" s="3" t="str">
        <f t="shared" si="23"/>
        <v>137.00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95.37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301.0</v>
      </c>
      <c r="D111" s="3">
        <v>306.0</v>
      </c>
      <c r="E111" s="3" t="str">
        <f t="shared" ref="E111:E112" si="24">F111*B111</f>
        <v>89.65</v>
      </c>
      <c r="F111" s="3" t="str">
        <f>D111-C111</f>
        <v>5.00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167.44</v>
      </c>
      <c r="F112" s="3" t="str">
        <f>F111+F114</f>
        <v>8.00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799.76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120.0</v>
      </c>
      <c r="D114" s="3">
        <v>123.0</v>
      </c>
      <c r="E114" s="3" t="str">
        <f>F114*B114</f>
        <v>321.84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881.33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38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4526.19</v>
      </c>
      <c r="F119" s="1"/>
      <c r="G119" s="3" t="str">
        <f>E119+10000</f>
        <v>14526.19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64.0</v>
      </c>
      <c r="D123" s="3">
        <v>66.0</v>
      </c>
      <c r="E123" s="3" t="str">
        <f t="shared" ref="E123:E124" si="25">F123*B123</f>
        <v>192.22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7747.0</v>
      </c>
      <c r="D124" s="3">
        <v>7910.0</v>
      </c>
      <c r="E124" s="3" t="str">
        <f t="shared" si="25"/>
        <v>694.38</v>
      </c>
      <c r="F124" s="3" t="str">
        <f t="shared" si="26"/>
        <v>163.00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294.0</v>
      </c>
      <c r="D126" s="3">
        <v>301.0</v>
      </c>
      <c r="E126" s="3" t="str">
        <f t="shared" ref="E126:E127" si="27">F126*B126</f>
        <v>125.51</v>
      </c>
      <c r="F126" s="3" t="str">
        <f>D126-C126</f>
        <v>7.00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188.37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118.0</v>
      </c>
      <c r="D129" s="3">
        <v>120.0</v>
      </c>
      <c r="E129" s="3" t="str">
        <f>F129*B129</f>
        <v>214.56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873.95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38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3521.87</v>
      </c>
      <c r="F134" s="1"/>
      <c r="G134" s="3" t="str">
        <f>E134+10000</f>
        <v>13521.87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61.0</v>
      </c>
      <c r="D138" s="3">
        <v>64.0</v>
      </c>
      <c r="E138" s="3" t="str">
        <f t="shared" ref="E138:E139" si="28">F138*B138</f>
        <v>274.59</v>
      </c>
      <c r="F138" s="3" t="str">
        <f t="shared" ref="F138:F139" si="29">D138-C138</f>
        <v>3.00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7494.0</v>
      </c>
      <c r="D139" s="3">
        <v>7747.0</v>
      </c>
      <c r="E139" s="3" t="str">
        <f t="shared" si="28"/>
        <v>1027.18</v>
      </c>
      <c r="F139" s="3" t="str">
        <f t="shared" si="29"/>
        <v>253.00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283.0</v>
      </c>
      <c r="D141" s="3">
        <v>294.0</v>
      </c>
      <c r="E141" s="3" t="str">
        <f t="shared" ref="E141:E142" si="30">F141*B141</f>
        <v>187.88</v>
      </c>
      <c r="F141" s="3" t="str">
        <f>D141-C141</f>
        <v>11.00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279.16</v>
      </c>
      <c r="F142" s="3" t="str">
        <f>F141+F144</f>
        <v>14.00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115.0</v>
      </c>
      <c r="D144" s="3">
        <v>118.0</v>
      </c>
      <c r="E144" s="3" t="str">
        <f>F144*B144</f>
        <v>306.75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38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4111.04</v>
      </c>
      <c r="F149" s="1"/>
      <c r="G149" s="3" t="str">
        <f>E149+10000</f>
        <v>14111.04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60.0</v>
      </c>
      <c r="D153" s="3">
        <v>61.0</v>
      </c>
      <c r="E153" s="3" t="str">
        <f t="shared" ref="E153:E154" si="31">F153*B153</f>
        <v>91.53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7458.0</v>
      </c>
      <c r="D154" s="3">
        <v>7494.0</v>
      </c>
      <c r="E154" s="3" t="str">
        <f t="shared" si="31"/>
        <v>146.16</v>
      </c>
      <c r="F154" s="3" t="str">
        <f t="shared" si="32"/>
        <v>36.00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74.06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273.0</v>
      </c>
      <c r="D156" s="3">
        <v>283.0</v>
      </c>
      <c r="E156" s="3" t="str">
        <f t="shared" ref="E156:E157" si="33">F156*B156</f>
        <v>170.80</v>
      </c>
      <c r="F156" s="3" t="str">
        <f>D156-C156</f>
        <v>10.00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299.10</v>
      </c>
      <c r="F157" s="3" t="str">
        <f>F156+F159</f>
        <v>15.00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749.72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110.0</v>
      </c>
      <c r="D159" s="3">
        <v>115.0</v>
      </c>
      <c r="E159" s="3" t="str">
        <f>F159*B159</f>
        <v>511.25</v>
      </c>
      <c r="F159" s="3" t="str">
        <f>D159-C159</f>
        <v>5.00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873.95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38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3254.32</v>
      </c>
      <c r="F164" s="1"/>
      <c r="G164" s="3" t="str">
        <f>E164+10000-1610</f>
        <v>11644.32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58.0</v>
      </c>
      <c r="D168" s="3">
        <v>60.0</v>
      </c>
      <c r="E168" s="3" t="str">
        <f t="shared" ref="E168:E169" si="34">F168*B168</f>
        <v>183.06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7333.0</v>
      </c>
      <c r="D169" s="3">
        <v>7458.0</v>
      </c>
      <c r="E169" s="3" t="str">
        <f t="shared" si="34"/>
        <v>507.50</v>
      </c>
      <c r="F169" s="3" t="str">
        <f t="shared" si="35"/>
        <v>125.00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74.06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267.0</v>
      </c>
      <c r="D171" s="3">
        <v>273.0</v>
      </c>
      <c r="E171" s="3" t="str">
        <f t="shared" ref="E171:E172" si="36">F171*B171</f>
        <v>102.48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179.46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749.72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102.25</v>
      </c>
      <c r="C174" s="3">
        <v>107.0</v>
      </c>
      <c r="D174" s="3">
        <v>110.0</v>
      </c>
      <c r="E174" s="3" t="str">
        <f>F174*B174</f>
        <v>306.75</v>
      </c>
      <c r="F174" s="3" t="str">
        <f>D174-C174</f>
        <v>3.00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873.95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38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3314.73</v>
      </c>
      <c r="F179" s="1"/>
      <c r="G179" s="1"/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57.0</v>
      </c>
      <c r="D183" s="3">
        <v>58.0</v>
      </c>
      <c r="E183" s="3" t="str">
        <f t="shared" ref="E183:E184" si="37">F183*B183</f>
        <v>91.53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7196.0</v>
      </c>
      <c r="D184" s="3">
        <v>7333.0</v>
      </c>
      <c r="E184" s="3" t="str">
        <f t="shared" si="37"/>
        <v>556.22</v>
      </c>
      <c r="F184" s="3" t="str">
        <f t="shared" si="38"/>
        <v>137.00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263.0</v>
      </c>
      <c r="D186" s="3">
        <v>267.0</v>
      </c>
      <c r="E186" s="3" t="str">
        <f t="shared" ref="E186:E187" si="39">F186*B186</f>
        <v>68.32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139.58</v>
      </c>
      <c r="F187" s="3" t="str">
        <f>F186+F189</f>
        <v>7.00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749.72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102.25</v>
      </c>
      <c r="C189" s="3">
        <v>104.0</v>
      </c>
      <c r="D189" s="3">
        <v>107.0</v>
      </c>
      <c r="E189" s="3" t="str">
        <f>F189*B189</f>
        <v>306.75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873.95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38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3197.88</v>
      </c>
      <c r="F194" s="1"/>
      <c r="G194" s="1"/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56.0</v>
      </c>
      <c r="D198" s="3">
        <v>57.0</v>
      </c>
      <c r="E198" s="3" t="str">
        <f t="shared" ref="E198:E199" si="40">F198*B198</f>
        <v>91.53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7097.0</v>
      </c>
      <c r="D199" s="3">
        <v>7196.0</v>
      </c>
      <c r="E199" s="3" t="str">
        <f t="shared" si="40"/>
        <v>401.94</v>
      </c>
      <c r="F199" s="3" t="str">
        <f t="shared" si="41"/>
        <v>99.00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74.06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257.0</v>
      </c>
      <c r="D201" s="3">
        <v>263.0</v>
      </c>
      <c r="E201" s="3" t="str">
        <f t="shared" ref="E201:E202" si="42">F201*B201</f>
        <v>102.48</v>
      </c>
      <c r="F201" s="3" t="str">
        <f>D201-C201</f>
        <v>6.00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179.46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749.72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102.25</v>
      </c>
      <c r="C204" s="3">
        <v>101.0</v>
      </c>
      <c r="D204" s="3">
        <v>104.0</v>
      </c>
      <c r="E204" s="3" t="str">
        <f>F204*B204</f>
        <v>306.75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824.77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38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3068.46</v>
      </c>
      <c r="F209" s="1"/>
      <c r="G209" s="1"/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53.0</v>
      </c>
      <c r="D213" s="3">
        <v>56.0</v>
      </c>
      <c r="E213" s="3" t="str">
        <f t="shared" ref="E213:E214" si="43">F213*B213</f>
        <v>274.59</v>
      </c>
      <c r="F213" s="3" t="str">
        <f t="shared" ref="F213:F214" si="44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6990.0</v>
      </c>
      <c r="D214" s="3">
        <v>7097.0</v>
      </c>
      <c r="E214" s="3" t="str">
        <f t="shared" si="43"/>
        <v>434.42</v>
      </c>
      <c r="F214" s="3" t="str">
        <f t="shared" si="44"/>
        <v>107.00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250.0</v>
      </c>
      <c r="D216" s="3">
        <v>257.0</v>
      </c>
      <c r="E216" s="3" t="str">
        <f t="shared" ref="E216:E217" si="45">F216*B216</f>
        <v>119.56</v>
      </c>
      <c r="F216" s="3" t="str">
        <f>D216-C216</f>
        <v>7.00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5"/>
        <v>219.34</v>
      </c>
      <c r="F217" s="3" t="str">
        <f>F216+F219</f>
        <v>11.00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749.72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102.25</v>
      </c>
      <c r="C219" s="3">
        <v>97.0</v>
      </c>
      <c r="D219" s="3">
        <v>101.0</v>
      </c>
      <c r="E219" s="3" t="str">
        <f>F219*B219</f>
        <v>409.00</v>
      </c>
      <c r="F219" s="3" t="str">
        <f>D219-C219</f>
        <v>4.00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873.95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38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3492.39</v>
      </c>
      <c r="F224" s="1"/>
      <c r="G224" s="1"/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52.0</v>
      </c>
      <c r="D228" s="3">
        <v>53.0</v>
      </c>
      <c r="E228" s="3" t="str">
        <f t="shared" ref="E228:E229" si="46">F228*B228</f>
        <v>91.53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6907.0</v>
      </c>
      <c r="D229" s="3">
        <v>6990.0</v>
      </c>
      <c r="E229" s="3" t="str">
        <f t="shared" si="46"/>
        <v>336.98</v>
      </c>
      <c r="F229" s="3" t="str">
        <f t="shared" si="47"/>
        <v>83.00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88.88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245.0</v>
      </c>
      <c r="D231" s="3">
        <v>250.0</v>
      </c>
      <c r="E231" s="3" t="str">
        <f t="shared" ref="E231:E232" si="48">F231*B231</f>
        <v>85.40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159.52</v>
      </c>
      <c r="F232" s="3" t="str">
        <f>F231+F234</f>
        <v>8.00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833.63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94.0</v>
      </c>
      <c r="D234" s="3">
        <v>97.0</v>
      </c>
      <c r="E234" s="3" t="str">
        <f>F234*B234</f>
        <v>306.75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874.27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38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3114.71</v>
      </c>
      <c r="F239" s="1"/>
      <c r="G239" s="1"/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1"/>
      <c r="J253" s="1"/>
      <c r="K253" s="1"/>
    </row>
    <row r="254" ht="15.75" customHeight="1">
      <c r="A254" s="5"/>
      <c r="B254" s="5"/>
      <c r="C254" s="5"/>
      <c r="D254" s="5"/>
      <c r="E254" s="6"/>
      <c r="F254" s="1"/>
      <c r="G254" s="1"/>
      <c r="H254" s="1"/>
      <c r="I254" s="1"/>
      <c r="J254" s="1"/>
      <c r="K254" s="1"/>
    </row>
    <row r="255" ht="12.75" customHeight="1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5"/>
      <c r="B269" s="5"/>
      <c r="C269" s="5"/>
      <c r="D269" s="5"/>
      <c r="E269" s="6"/>
      <c r="F269" s="1"/>
      <c r="G269" s="1"/>
      <c r="H269" s="1"/>
      <c r="I269" s="1"/>
      <c r="J269" s="1"/>
      <c r="K269" s="1"/>
    </row>
    <row r="270" ht="12.75" customHeight="1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5"/>
      <c r="B284" s="5"/>
      <c r="C284" s="5"/>
      <c r="D284" s="5"/>
      <c r="E284" s="6"/>
      <c r="F284" s="1"/>
      <c r="G284" s="1"/>
      <c r="H284" s="1"/>
      <c r="I284" s="1"/>
      <c r="J284" s="1"/>
      <c r="K284" s="1"/>
    </row>
    <row r="285" ht="12.75" customHeight="1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B286" s="2"/>
    </row>
    <row r="287" ht="12.75" customHeight="1">
      <c r="B287" s="8"/>
      <c r="C287" s="8"/>
      <c r="D287" s="8"/>
      <c r="E287" s="8"/>
      <c r="F287" s="8"/>
    </row>
    <row r="288" ht="12.75" customHeight="1">
      <c r="A288" s="8"/>
      <c r="B288" s="3"/>
      <c r="C288" s="3"/>
      <c r="D288" s="3"/>
      <c r="E288" s="3"/>
      <c r="F288" s="3"/>
    </row>
    <row r="289" ht="12.75" customHeight="1">
      <c r="A289" s="8"/>
      <c r="B289" s="3"/>
      <c r="C289" s="3"/>
      <c r="D289" s="3"/>
      <c r="E289" s="3"/>
      <c r="F289" s="3"/>
    </row>
    <row r="290" ht="12.75" customHeight="1">
      <c r="A290" s="8"/>
      <c r="B290" s="3"/>
      <c r="C290" s="3"/>
      <c r="D290" s="3"/>
      <c r="E290" s="3"/>
    </row>
    <row r="291" ht="12.75" customHeight="1">
      <c r="A291" s="8"/>
      <c r="B291" s="3"/>
      <c r="C291" s="3"/>
      <c r="D291" s="3"/>
      <c r="E291" s="3"/>
      <c r="F291" s="3"/>
    </row>
    <row r="292" ht="12.75" customHeight="1">
      <c r="A292" s="8"/>
      <c r="B292" s="3"/>
      <c r="C292" s="3"/>
      <c r="D292" s="3"/>
      <c r="E292" s="3"/>
      <c r="F292" s="3"/>
    </row>
    <row r="293" ht="12.75" customHeight="1">
      <c r="A293" s="8"/>
      <c r="B293" s="3"/>
      <c r="C293" s="3"/>
      <c r="D293" s="3"/>
      <c r="E293" s="3"/>
    </row>
    <row r="294" ht="12.75" customHeight="1">
      <c r="A294" s="8"/>
      <c r="B294" s="3"/>
      <c r="C294" s="3"/>
      <c r="D294" s="3"/>
      <c r="E294" s="3"/>
      <c r="F294" s="3"/>
    </row>
    <row r="295" ht="12.75" customHeight="1">
      <c r="A295" s="8"/>
      <c r="B295" s="3"/>
      <c r="C295" s="3"/>
      <c r="D295" s="3"/>
      <c r="E295" s="3"/>
    </row>
    <row r="296" ht="12.75" customHeight="1">
      <c r="A296" s="8"/>
      <c r="B296" s="3"/>
      <c r="C296" s="3"/>
      <c r="D296" s="3"/>
      <c r="E296" s="3"/>
    </row>
    <row r="297" ht="12.75" customHeight="1">
      <c r="A297" s="8"/>
      <c r="B297" s="3"/>
      <c r="C297" s="3"/>
      <c r="D297" s="3"/>
      <c r="E297" s="3"/>
    </row>
    <row r="298" ht="12.75" customHeight="1">
      <c r="A298" s="8"/>
      <c r="B298" s="3"/>
      <c r="C298" s="3"/>
      <c r="D298" s="3"/>
      <c r="E298" s="3"/>
    </row>
    <row r="299" ht="15.75" customHeight="1">
      <c r="A299" s="5"/>
      <c r="B299" s="5"/>
      <c r="C299" s="5"/>
      <c r="D299" s="5"/>
      <c r="E299" s="6"/>
    </row>
    <row r="300" ht="12.75" customHeight="1">
      <c r="A300" s="7"/>
    </row>
    <row r="301" ht="15.75" customHeight="1">
      <c r="B301" s="2"/>
    </row>
    <row r="302" ht="12.75" customHeight="1">
      <c r="B302" s="8"/>
      <c r="C302" s="8"/>
      <c r="D302" s="8"/>
      <c r="E302" s="8"/>
      <c r="F302" s="8"/>
    </row>
    <row r="303" ht="12.75" customHeight="1">
      <c r="A303" s="8"/>
      <c r="B303" s="3"/>
      <c r="C303" s="3"/>
      <c r="D303" s="3"/>
      <c r="E303" s="3"/>
      <c r="F303" s="3"/>
    </row>
    <row r="304" ht="12.75" customHeight="1">
      <c r="A304" s="8"/>
      <c r="B304" s="3"/>
      <c r="C304" s="3"/>
      <c r="D304" s="3"/>
      <c r="E304" s="3"/>
      <c r="F304" s="3"/>
    </row>
    <row r="305" ht="12.75" customHeight="1">
      <c r="A305" s="8"/>
      <c r="B305" s="3"/>
      <c r="C305" s="3"/>
      <c r="D305" s="3"/>
      <c r="E305" s="3"/>
    </row>
    <row r="306" ht="12.75" customHeight="1">
      <c r="A306" s="8"/>
      <c r="B306" s="3"/>
      <c r="C306" s="3"/>
      <c r="D306" s="3"/>
      <c r="E306" s="3"/>
      <c r="F306" s="3"/>
    </row>
    <row r="307" ht="12.75" customHeight="1">
      <c r="A307" s="8"/>
      <c r="B307" s="3"/>
      <c r="C307" s="3"/>
      <c r="D307" s="3"/>
      <c r="E307" s="3"/>
      <c r="F307" s="3"/>
    </row>
    <row r="308" ht="12.75" customHeight="1">
      <c r="A308" s="8"/>
      <c r="B308" s="3"/>
      <c r="C308" s="3"/>
      <c r="D308" s="3"/>
      <c r="E308" s="3"/>
    </row>
    <row r="309" ht="12.75" customHeight="1">
      <c r="A309" s="8"/>
      <c r="B309" s="3"/>
      <c r="C309" s="3"/>
      <c r="D309" s="3"/>
      <c r="E309" s="3"/>
      <c r="F309" s="3"/>
    </row>
    <row r="310" ht="12.75" customHeight="1">
      <c r="A310" s="8"/>
      <c r="B310" s="3"/>
      <c r="C310" s="3"/>
      <c r="D310" s="3"/>
      <c r="E310" s="3"/>
    </row>
    <row r="311" ht="12.75" customHeight="1">
      <c r="A311" s="8"/>
      <c r="B311" s="3"/>
      <c r="C311" s="3"/>
      <c r="D311" s="3"/>
      <c r="E311" s="3"/>
    </row>
    <row r="312" ht="12.75" customHeight="1">
      <c r="A312" s="8"/>
      <c r="B312" s="3"/>
      <c r="C312" s="3"/>
      <c r="D312" s="3"/>
      <c r="E312" s="3"/>
    </row>
    <row r="313" ht="12.75" customHeight="1">
      <c r="A313" s="8"/>
      <c r="B313" s="3"/>
      <c r="C313" s="3"/>
      <c r="D313" s="3"/>
      <c r="E313" s="3"/>
    </row>
    <row r="314" ht="15.75" customHeight="1">
      <c r="A314" s="5"/>
      <c r="B314" s="5"/>
      <c r="C314" s="5"/>
      <c r="D314" s="5"/>
      <c r="E314" s="6"/>
    </row>
    <row r="315" ht="12.75" customHeight="1">
      <c r="A315" s="7"/>
    </row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21">
    <mergeCell ref="B241:D241"/>
    <mergeCell ref="B226:D226"/>
    <mergeCell ref="B166:D166"/>
    <mergeCell ref="B151:D151"/>
    <mergeCell ref="B196:D196"/>
    <mergeCell ref="B211:D211"/>
    <mergeCell ref="B286:D286"/>
    <mergeCell ref="B301:D301"/>
    <mergeCell ref="B256:D256"/>
    <mergeCell ref="B271:D271"/>
    <mergeCell ref="B181:D181"/>
    <mergeCell ref="B16:D16"/>
    <mergeCell ref="B31:D31"/>
    <mergeCell ref="B1:D1"/>
    <mergeCell ref="B106:D106"/>
    <mergeCell ref="B121:D121"/>
    <mergeCell ref="B91:D91"/>
    <mergeCell ref="B76:D76"/>
    <mergeCell ref="B46:D46"/>
    <mergeCell ref="B61:D61"/>
    <mergeCell ref="B136:D13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101.25</v>
      </c>
      <c r="C3" s="3">
        <v>46.1</v>
      </c>
      <c r="D3" s="3">
        <v>47.0</v>
      </c>
      <c r="E3" s="3" t="str">
        <f t="shared" ref="E3:E4" si="1">F3*B3</f>
        <v>91.12</v>
      </c>
      <c r="F3" s="3" t="str">
        <f t="shared" ref="F3:F4" si="2">D3-C3</f>
        <v>0.90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4425.0</v>
      </c>
      <c r="D4" s="3">
        <v>4508.0</v>
      </c>
      <c r="E4" s="3" t="str">
        <f t="shared" si="1"/>
        <v>353.58</v>
      </c>
      <c r="F4" s="3" t="str">
        <f t="shared" si="2"/>
        <v>83.00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188.0</v>
      </c>
      <c r="D6" s="3">
        <v>190.0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89.0</v>
      </c>
      <c r="D9" s="3">
        <v>90.0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1033.9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34</v>
      </c>
      <c r="B13" s="3"/>
      <c r="C13" s="3"/>
      <c r="D13" s="3"/>
      <c r="E13" s="3">
        <v>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3882.22</v>
      </c>
      <c r="F14" s="5"/>
      <c r="G14" s="3" t="str">
        <f>E14+9000</f>
        <v>12882.22</v>
      </c>
      <c r="H14" s="1"/>
      <c r="I14" s="1"/>
      <c r="J14" s="1"/>
      <c r="K14" s="1"/>
    </row>
    <row r="15" ht="12.75" customHeight="1">
      <c r="A15" s="7" t="s">
        <v>39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101.25</v>
      </c>
      <c r="C18" s="3">
        <v>46.1</v>
      </c>
      <c r="D18" s="3">
        <v>46.1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4364.0</v>
      </c>
      <c r="D19" s="3">
        <v>4425.0</v>
      </c>
      <c r="E19" s="3" t="str">
        <f t="shared" si="4"/>
        <v>259.86</v>
      </c>
      <c r="F19" s="3" t="str">
        <f t="shared" si="5"/>
        <v>61.00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87.38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187.0</v>
      </c>
      <c r="D21" s="3">
        <v>188.0</v>
      </c>
      <c r="E21" s="3" t="str">
        <f t="shared" ref="E21:E22" si="6">F21*B21</f>
        <v>17.93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20.93</v>
      </c>
      <c r="F22" s="3" t="str">
        <f>F21+F24</f>
        <v>1.00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1712.0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89.0</v>
      </c>
      <c r="D24" s="3">
        <v>89.0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1033.9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34</v>
      </c>
      <c r="B28" s="3"/>
      <c r="C28" s="3"/>
      <c r="D28" s="3"/>
      <c r="E28" s="3">
        <v>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3530.30</v>
      </c>
      <c r="F29" s="5"/>
      <c r="G29" s="1"/>
      <c r="H29" s="1"/>
      <c r="I29" s="1"/>
      <c r="J29" s="1"/>
      <c r="K29" s="1"/>
    </row>
    <row r="30" ht="12.75" customHeight="1">
      <c r="A30" s="7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101.25</v>
      </c>
      <c r="C33" s="3">
        <v>46.0</v>
      </c>
      <c r="D33" s="3">
        <v>46.1</v>
      </c>
      <c r="E33" s="3" t="str">
        <f t="shared" ref="E33:E34" si="7">F33*B33</f>
        <v>10.13</v>
      </c>
      <c r="F33" s="3" t="str">
        <f t="shared" ref="F33:F34" si="8">D33-C33</f>
        <v>0.10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4356.0</v>
      </c>
      <c r="D34" s="3">
        <v>4364.0</v>
      </c>
      <c r="E34" s="3" t="str">
        <f t="shared" si="7"/>
        <v>34.08</v>
      </c>
      <c r="F34" s="3" t="str">
        <f t="shared" si="8"/>
        <v>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186.0</v>
      </c>
      <c r="D36" s="3">
        <v>187.0</v>
      </c>
      <c r="E36" s="3" t="str">
        <f t="shared" ref="E36:E37" si="9">F36*B36</f>
        <v>17.93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41.86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1712.0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88.0</v>
      </c>
      <c r="D39" s="3">
        <v>89.0</v>
      </c>
      <c r="E39" s="3" t="str">
        <f>F39*B39</f>
        <v>107.28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1033.9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34</v>
      </c>
      <c r="B43" s="3"/>
      <c r="C43" s="3"/>
      <c r="D43" s="3"/>
      <c r="E43" s="3">
        <v>300.0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3750.85</v>
      </c>
      <c r="F44" s="5"/>
      <c r="G44" s="1"/>
      <c r="H44" s="1"/>
      <c r="I44" s="1"/>
      <c r="J44" s="1"/>
      <c r="K44" s="1"/>
    </row>
    <row r="45" ht="12.75" customHeight="1">
      <c r="A45" s="7" t="s">
        <v>39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96.43</v>
      </c>
      <c r="C48" s="3">
        <v>46.0</v>
      </c>
      <c r="D48" s="3">
        <v>46.0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4173.0</v>
      </c>
      <c r="D49" s="3">
        <v>4356.0</v>
      </c>
      <c r="E49" s="3" t="str">
        <f t="shared" si="10"/>
        <v>779.58</v>
      </c>
      <c r="F49" s="3" t="str">
        <f t="shared" si="11"/>
        <v>183.00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182.0</v>
      </c>
      <c r="D51" s="3">
        <v>186.0</v>
      </c>
      <c r="E51" s="3" t="str">
        <f t="shared" ref="E51:E52" si="12">F51*B51</f>
        <v>71.72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83.72</v>
      </c>
      <c r="F52" s="3" t="str">
        <f>F51+F54</f>
        <v>4.00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88.0</v>
      </c>
      <c r="D54" s="3">
        <v>88.0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984.41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34</v>
      </c>
      <c r="B58" s="3"/>
      <c r="C58" s="3"/>
      <c r="D58" s="3"/>
      <c r="E58" s="3">
        <v>300.0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4425.10</v>
      </c>
      <c r="F59" s="5"/>
      <c r="G59" s="1"/>
      <c r="H59" s="1"/>
      <c r="I59" s="1"/>
      <c r="J59" s="1"/>
      <c r="K59" s="1"/>
    </row>
    <row r="60" ht="12.75" customHeight="1">
      <c r="A60" s="7" t="s">
        <v>39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96.43</v>
      </c>
      <c r="C63" s="3">
        <v>45.0</v>
      </c>
      <c r="D63" s="3">
        <v>46.0</v>
      </c>
      <c r="E63" s="3" t="str">
        <f t="shared" ref="E63:E64" si="13">F63*B63</f>
        <v>96.43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4133.0</v>
      </c>
      <c r="D64" s="3">
        <v>4173.0</v>
      </c>
      <c r="E64" s="3" t="str">
        <f t="shared" si="13"/>
        <v>170.40</v>
      </c>
      <c r="F64" s="3" t="str">
        <f t="shared" si="14"/>
        <v>40.00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179.0</v>
      </c>
      <c r="D66" s="3">
        <v>182.0</v>
      </c>
      <c r="E66" s="3" t="str">
        <f t="shared" ref="E66:E67" si="15">F66*B66</f>
        <v>53.79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83.72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87.0</v>
      </c>
      <c r="D69" s="3">
        <v>88.0</v>
      </c>
      <c r="E69" s="3" t="str">
        <f>F69*B69</f>
        <v>107.28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1016.26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5.75" customHeight="1">
      <c r="A73" s="5" t="s">
        <v>16</v>
      </c>
      <c r="B73" s="5"/>
      <c r="C73" s="5"/>
      <c r="D73" s="5"/>
      <c r="E73" s="6" t="str">
        <f>SUM(E63:E72)</f>
        <v>3733.55</v>
      </c>
      <c r="F73" s="5"/>
      <c r="G73" s="1"/>
      <c r="H73" s="1"/>
      <c r="I73" s="1"/>
      <c r="J73" s="1"/>
      <c r="K73" s="1"/>
    </row>
    <row r="74" ht="12.75" customHeight="1">
      <c r="A74" s="7" t="s">
        <v>39</v>
      </c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2" t="s">
        <v>22</v>
      </c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/>
      <c r="H76" s="1"/>
      <c r="I76" s="1"/>
      <c r="J76" s="1"/>
      <c r="K76" s="1"/>
    </row>
    <row r="77" ht="12.75" customHeight="1">
      <c r="A77" s="1" t="s">
        <v>6</v>
      </c>
      <c r="B77" s="3">
        <v>96.43</v>
      </c>
      <c r="C77" s="3">
        <v>45.0</v>
      </c>
      <c r="D77" s="3">
        <v>45.0</v>
      </c>
      <c r="E77" s="3" t="str">
        <f t="shared" ref="E77:E78" si="16">F77*B77</f>
        <v>0.00</v>
      </c>
      <c r="F77" s="3" t="str">
        <f t="shared" ref="F77:F78" si="17">D77-C77</f>
        <v>0.00</v>
      </c>
      <c r="G77" s="1"/>
      <c r="H77" s="1"/>
      <c r="I77" s="1"/>
      <c r="J77" s="1"/>
      <c r="K77" s="1"/>
    </row>
    <row r="78" ht="12.75" customHeight="1">
      <c r="A78" s="1" t="s">
        <v>7</v>
      </c>
      <c r="B78" s="3">
        <v>4.26</v>
      </c>
      <c r="C78" s="3">
        <v>4044.0</v>
      </c>
      <c r="D78" s="3">
        <v>4133.0</v>
      </c>
      <c r="E78" s="3" t="str">
        <f t="shared" si="16"/>
        <v>379.14</v>
      </c>
      <c r="F78" s="3" t="str">
        <f t="shared" si="17"/>
        <v>89.00</v>
      </c>
      <c r="G78" s="1"/>
      <c r="H78" s="1"/>
      <c r="I78" s="3"/>
      <c r="J78" s="1"/>
      <c r="K78" s="1"/>
    </row>
    <row r="79" ht="12.75" customHeight="1">
      <c r="A79" s="1" t="s">
        <v>8</v>
      </c>
      <c r="B79" s="3"/>
      <c r="C79" s="3"/>
      <c r="D79" s="3"/>
      <c r="E79" s="3">
        <v>95.37</v>
      </c>
      <c r="F79" s="1"/>
      <c r="G79" s="1"/>
      <c r="H79" s="1"/>
      <c r="I79" s="1"/>
      <c r="J79" s="1"/>
      <c r="K79" s="1"/>
    </row>
    <row r="80" ht="12.75" customHeight="1">
      <c r="A80" s="1" t="s">
        <v>9</v>
      </c>
      <c r="B80" s="3">
        <v>17.93</v>
      </c>
      <c r="C80" s="3">
        <v>177.0</v>
      </c>
      <c r="D80" s="3">
        <v>179.0</v>
      </c>
      <c r="E80" s="3" t="str">
        <f t="shared" ref="E80:E81" si="18">F80*B80</f>
        <v>35.86</v>
      </c>
      <c r="F80" s="3" t="str">
        <f>D80-C80</f>
        <v>2.00</v>
      </c>
      <c r="G80" s="1"/>
      <c r="H80" s="1"/>
      <c r="I80" s="3"/>
      <c r="J80" s="1"/>
      <c r="K80" s="1"/>
    </row>
    <row r="81" ht="12.75" customHeight="1">
      <c r="A81" s="1" t="s">
        <v>10</v>
      </c>
      <c r="B81" s="3">
        <v>20.93</v>
      </c>
      <c r="C81" s="3"/>
      <c r="D81" s="3"/>
      <c r="E81" s="3" t="str">
        <f t="shared" si="18"/>
        <v>62.79</v>
      </c>
      <c r="F81" s="3" t="str">
        <f>F80+F83</f>
        <v>3.00</v>
      </c>
      <c r="G81" s="1"/>
      <c r="H81" s="1"/>
      <c r="I81" s="1"/>
      <c r="J81" s="1"/>
      <c r="K81" s="1"/>
    </row>
    <row r="82" ht="12.75" customHeight="1">
      <c r="A82" s="1" t="s">
        <v>11</v>
      </c>
      <c r="B82" s="3"/>
      <c r="C82" s="3"/>
      <c r="D82" s="3"/>
      <c r="E82" s="3">
        <v>1712.0</v>
      </c>
      <c r="F82" s="1"/>
      <c r="G82" s="1"/>
      <c r="H82" s="1"/>
      <c r="I82" s="3"/>
      <c r="J82" s="1"/>
      <c r="K82" s="1"/>
    </row>
    <row r="83" ht="12.75" customHeight="1">
      <c r="A83" s="1" t="s">
        <v>12</v>
      </c>
      <c r="B83" s="3">
        <v>107.28</v>
      </c>
      <c r="C83" s="3">
        <v>86.0</v>
      </c>
      <c r="D83" s="3">
        <v>87.0</v>
      </c>
      <c r="E83" s="3" t="str">
        <f>F83*B83</f>
        <v>107.28</v>
      </c>
      <c r="F83" s="3" t="str">
        <f>D83-C83</f>
        <v>1.00</v>
      </c>
      <c r="G83" s="1"/>
      <c r="H83" s="1"/>
      <c r="I83" s="1"/>
      <c r="J83" s="1"/>
      <c r="K83" s="1"/>
    </row>
    <row r="84" ht="12.75" customHeight="1">
      <c r="A84" s="1" t="s">
        <v>13</v>
      </c>
      <c r="B84" s="3"/>
      <c r="C84" s="3"/>
      <c r="D84" s="3"/>
      <c r="E84" s="3">
        <v>1300.46</v>
      </c>
      <c r="F84" s="1"/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328.3</v>
      </c>
      <c r="F85" s="1"/>
      <c r="G85" s="1"/>
      <c r="H85" s="1"/>
      <c r="I85" s="3"/>
      <c r="J85" s="1"/>
      <c r="K85" s="1"/>
    </row>
    <row r="86" ht="12.75" customHeight="1">
      <c r="A86" s="1" t="s">
        <v>15</v>
      </c>
      <c r="B86" s="3"/>
      <c r="C86" s="3"/>
      <c r="D86" s="3"/>
      <c r="E86" s="3">
        <v>70.0</v>
      </c>
      <c r="F86" s="1"/>
      <c r="G86" s="1"/>
      <c r="H86" s="1"/>
      <c r="I86" s="1"/>
      <c r="J86" s="1"/>
      <c r="K86" s="1"/>
    </row>
    <row r="87" ht="15.75" customHeight="1">
      <c r="A87" s="5" t="s">
        <v>16</v>
      </c>
      <c r="B87" s="5"/>
      <c r="C87" s="5"/>
      <c r="D87" s="5"/>
      <c r="E87" s="6" t="str">
        <f>SUM(E77:E86)</f>
        <v>4091.20</v>
      </c>
      <c r="F87" s="5"/>
      <c r="G87" s="1"/>
      <c r="H87" s="1"/>
      <c r="I87" s="1"/>
      <c r="J87" s="1"/>
      <c r="K87" s="1"/>
    </row>
    <row r="88" ht="12.75" customHeight="1">
      <c r="A88" s="7" t="s">
        <v>39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2" t="s">
        <v>23</v>
      </c>
      <c r="E89" s="1"/>
      <c r="F89" s="1"/>
      <c r="G89" s="1"/>
      <c r="H89" s="1"/>
      <c r="I89" s="1"/>
      <c r="J89" s="1"/>
      <c r="K89" s="1"/>
    </row>
    <row r="90" ht="12.75" customHeight="1">
      <c r="A90" s="1"/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/>
      <c r="H90" s="1"/>
      <c r="I90" s="1"/>
      <c r="J90" s="1"/>
      <c r="K90" s="1"/>
    </row>
    <row r="91" ht="12.75" customHeight="1">
      <c r="A91" s="1" t="s">
        <v>6</v>
      </c>
      <c r="B91" s="3">
        <v>96.43</v>
      </c>
      <c r="C91" s="3">
        <v>44.0</v>
      </c>
      <c r="D91" s="3">
        <v>45.0</v>
      </c>
      <c r="E91" s="3" t="str">
        <f t="shared" ref="E91:E92" si="19">F91*B91</f>
        <v>96.43</v>
      </c>
      <c r="F91" s="3" t="str">
        <f t="shared" ref="F91:F92" si="20">D91-C91</f>
        <v>1.00</v>
      </c>
      <c r="G91" s="1"/>
      <c r="H91" s="1"/>
      <c r="I91" s="1"/>
      <c r="J91" s="1"/>
      <c r="K91" s="1"/>
    </row>
    <row r="92" ht="12.75" customHeight="1">
      <c r="A92" s="1" t="s">
        <v>7</v>
      </c>
      <c r="B92" s="3">
        <v>4.26</v>
      </c>
      <c r="C92" s="3">
        <v>3957.0</v>
      </c>
      <c r="D92" s="3">
        <v>4044.0</v>
      </c>
      <c r="E92" s="3" t="str">
        <f t="shared" si="19"/>
        <v>370.62</v>
      </c>
      <c r="F92" s="3" t="str">
        <f t="shared" si="20"/>
        <v>87.00</v>
      </c>
      <c r="G92" s="1"/>
      <c r="H92" s="1"/>
      <c r="I92" s="3"/>
      <c r="J92" s="1"/>
      <c r="K92" s="1"/>
    </row>
    <row r="93" ht="12.75" customHeight="1">
      <c r="A93" s="1" t="s">
        <v>8</v>
      </c>
      <c r="B93" s="3"/>
      <c r="C93" s="3"/>
      <c r="D93" s="3"/>
      <c r="E93" s="3">
        <v>95.37</v>
      </c>
      <c r="F93" s="1"/>
      <c r="G93" s="1"/>
      <c r="H93" s="1"/>
      <c r="I93" s="1"/>
      <c r="J93" s="1"/>
      <c r="K93" s="1"/>
    </row>
    <row r="94" ht="12.75" customHeight="1">
      <c r="A94" s="1" t="s">
        <v>9</v>
      </c>
      <c r="B94" s="3">
        <v>17.93</v>
      </c>
      <c r="C94" s="3">
        <v>175.0</v>
      </c>
      <c r="D94" s="3">
        <v>177.0</v>
      </c>
      <c r="E94" s="3" t="str">
        <f t="shared" ref="E94:E95" si="21">F94*B94</f>
        <v>35.86</v>
      </c>
      <c r="F94" s="3" t="str">
        <f>D94-C94</f>
        <v>2.00</v>
      </c>
      <c r="G94" s="1"/>
      <c r="H94" s="1"/>
      <c r="I94" s="3"/>
      <c r="J94" s="1"/>
      <c r="K94" s="1"/>
    </row>
    <row r="95" ht="12.75" customHeight="1">
      <c r="A95" s="1" t="s">
        <v>10</v>
      </c>
      <c r="B95" s="3">
        <v>20.93</v>
      </c>
      <c r="C95" s="3"/>
      <c r="D95" s="3"/>
      <c r="E95" s="3" t="str">
        <f t="shared" si="21"/>
        <v>83.72</v>
      </c>
      <c r="F95" s="3" t="str">
        <f>F94+F97</f>
        <v>4.00</v>
      </c>
      <c r="G95" s="1"/>
      <c r="H95" s="1"/>
      <c r="I95" s="1"/>
      <c r="J95" s="1"/>
      <c r="K95" s="1"/>
    </row>
    <row r="96" ht="12.75" customHeight="1">
      <c r="A96" s="1" t="s">
        <v>11</v>
      </c>
      <c r="B96" s="3"/>
      <c r="C96" s="3"/>
      <c r="D96" s="3"/>
      <c r="E96" s="3">
        <v>1712.0</v>
      </c>
      <c r="F96" s="1"/>
      <c r="G96" s="1"/>
      <c r="H96" s="1"/>
      <c r="I96" s="3"/>
      <c r="J96" s="1"/>
      <c r="K96" s="1"/>
    </row>
    <row r="97" ht="12.75" customHeight="1">
      <c r="A97" s="1" t="s">
        <v>12</v>
      </c>
      <c r="B97" s="3">
        <v>107.28</v>
      </c>
      <c r="C97" s="3">
        <v>84.0</v>
      </c>
      <c r="D97" s="3">
        <v>86.0</v>
      </c>
      <c r="E97" s="3" t="str">
        <f>F97*B97</f>
        <v>214.56</v>
      </c>
      <c r="F97" s="3" t="str">
        <f>D97-C97</f>
        <v>2.00</v>
      </c>
      <c r="G97" s="1"/>
      <c r="H97" s="1"/>
      <c r="I97" s="1"/>
      <c r="J97" s="1"/>
      <c r="K97" s="1"/>
    </row>
    <row r="98" ht="12.75" customHeight="1">
      <c r="A98" s="1" t="s">
        <v>13</v>
      </c>
      <c r="B98" s="3"/>
      <c r="C98" s="3"/>
      <c r="D98" s="3"/>
      <c r="E98" s="3">
        <v>1300.46</v>
      </c>
      <c r="F98" s="1"/>
      <c r="G98" s="1"/>
      <c r="H98" s="1"/>
      <c r="I98" s="1"/>
      <c r="J98" s="1"/>
      <c r="K98" s="1"/>
    </row>
    <row r="99" ht="12.75" customHeight="1">
      <c r="A99" s="1" t="s">
        <v>14</v>
      </c>
      <c r="B99" s="3"/>
      <c r="C99" s="3"/>
      <c r="D99" s="3"/>
      <c r="E99" s="3">
        <v>328.3</v>
      </c>
      <c r="F99" s="1"/>
      <c r="G99" s="1"/>
      <c r="H99" s="1"/>
      <c r="I99" s="3"/>
      <c r="J99" s="1"/>
      <c r="K99" s="1"/>
    </row>
    <row r="100" ht="12.75" customHeight="1">
      <c r="A100" s="1" t="s">
        <v>15</v>
      </c>
      <c r="B100" s="3"/>
      <c r="C100" s="3"/>
      <c r="D100" s="3"/>
      <c r="E100" s="3">
        <v>70.0</v>
      </c>
      <c r="F100" s="1"/>
      <c r="G100" s="1"/>
      <c r="H100" s="1"/>
      <c r="I100" s="1"/>
      <c r="J100" s="1"/>
      <c r="K100" s="1"/>
    </row>
    <row r="101" ht="15.75" customHeight="1">
      <c r="A101" s="5" t="s">
        <v>16</v>
      </c>
      <c r="B101" s="5"/>
      <c r="C101" s="5"/>
      <c r="D101" s="5"/>
      <c r="E101" s="6" t="str">
        <f>SUM(E91:E100)</f>
        <v>4307.32</v>
      </c>
      <c r="F101" s="5"/>
      <c r="G101" s="1"/>
      <c r="H101" s="1"/>
      <c r="I101" s="1"/>
      <c r="J101" s="1"/>
      <c r="K101" s="1"/>
    </row>
    <row r="102" ht="12.75" customHeight="1">
      <c r="A102" s="7" t="s">
        <v>39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2" t="s">
        <v>24</v>
      </c>
      <c r="E103" s="1"/>
      <c r="F103" s="1"/>
      <c r="G103" s="1"/>
      <c r="H103" s="1"/>
      <c r="I103" s="1"/>
      <c r="J103" s="1"/>
      <c r="K103" s="1"/>
    </row>
    <row r="104" ht="12.75" customHeight="1">
      <c r="A104" s="1"/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/>
      <c r="H104" s="1"/>
      <c r="I104" s="1"/>
      <c r="J104" s="1"/>
      <c r="K104" s="1"/>
    </row>
    <row r="105" ht="12.75" customHeight="1">
      <c r="A105" s="1" t="s">
        <v>6</v>
      </c>
      <c r="B105" s="3">
        <v>96.43</v>
      </c>
      <c r="C105" s="3">
        <v>43.0</v>
      </c>
      <c r="D105" s="3">
        <v>44.0</v>
      </c>
      <c r="E105" s="3" t="str">
        <f t="shared" ref="E105:E106" si="22">F105*B105</f>
        <v>96.43</v>
      </c>
      <c r="F105" s="3" t="str">
        <f t="shared" ref="F105:F106" si="23">D105-C105</f>
        <v>1.00</v>
      </c>
      <c r="G105" s="1"/>
      <c r="H105" s="1"/>
      <c r="I105" s="1"/>
      <c r="J105" s="1"/>
      <c r="K105" s="1"/>
    </row>
    <row r="106" ht="12.75" customHeight="1">
      <c r="A106" s="1" t="s">
        <v>7</v>
      </c>
      <c r="B106" s="3">
        <v>4.26</v>
      </c>
      <c r="C106" s="3">
        <v>3880.0</v>
      </c>
      <c r="D106" s="3">
        <v>3957.0</v>
      </c>
      <c r="E106" s="3" t="str">
        <f t="shared" si="22"/>
        <v>328.02</v>
      </c>
      <c r="F106" s="3" t="str">
        <f t="shared" si="23"/>
        <v>77.00</v>
      </c>
      <c r="G106" s="1"/>
      <c r="H106" s="1"/>
      <c r="I106" s="3"/>
      <c r="J106" s="1"/>
      <c r="K106" s="1"/>
    </row>
    <row r="107" ht="12.75" customHeight="1">
      <c r="A107" s="1" t="s">
        <v>8</v>
      </c>
      <c r="B107" s="3"/>
      <c r="C107" s="3"/>
      <c r="D107" s="3"/>
      <c r="E107" s="3">
        <v>95.37</v>
      </c>
      <c r="F107" s="1"/>
      <c r="G107" s="1"/>
      <c r="H107" s="1"/>
      <c r="I107" s="1"/>
      <c r="J107" s="1"/>
      <c r="K107" s="1"/>
    </row>
    <row r="108" ht="12.75" customHeight="1">
      <c r="A108" s="1" t="s">
        <v>9</v>
      </c>
      <c r="B108" s="3">
        <v>17.93</v>
      </c>
      <c r="C108" s="3">
        <v>169.0</v>
      </c>
      <c r="D108" s="3">
        <v>175.0</v>
      </c>
      <c r="E108" s="3" t="str">
        <f t="shared" ref="E108:E109" si="24">F108*B108</f>
        <v>107.58</v>
      </c>
      <c r="F108" s="3" t="str">
        <f>D108-C108</f>
        <v>6.00</v>
      </c>
      <c r="G108" s="1"/>
      <c r="H108" s="1"/>
      <c r="I108" s="3"/>
      <c r="J108" s="1"/>
      <c r="K108" s="1"/>
    </row>
    <row r="109" ht="12.75" customHeight="1">
      <c r="A109" s="1" t="s">
        <v>10</v>
      </c>
      <c r="B109" s="3">
        <v>20.93</v>
      </c>
      <c r="C109" s="3"/>
      <c r="D109" s="3"/>
      <c r="E109" s="3" t="str">
        <f t="shared" si="24"/>
        <v>167.44</v>
      </c>
      <c r="F109" s="3" t="str">
        <f>F108+F111</f>
        <v>8.00</v>
      </c>
      <c r="G109" s="1"/>
      <c r="H109" s="1"/>
      <c r="I109" s="1"/>
      <c r="J109" s="1"/>
      <c r="K109" s="1"/>
    </row>
    <row r="110" ht="12.75" customHeight="1">
      <c r="A110" s="1" t="s">
        <v>11</v>
      </c>
      <c r="B110" s="3"/>
      <c r="C110" s="3"/>
      <c r="D110" s="3"/>
      <c r="E110" s="3">
        <v>1712.0</v>
      </c>
      <c r="F110" s="1"/>
      <c r="G110" s="1"/>
      <c r="H110" s="1"/>
      <c r="I110" s="3"/>
      <c r="J110" s="1"/>
      <c r="K110" s="1"/>
    </row>
    <row r="111" ht="12.75" customHeight="1">
      <c r="A111" s="1" t="s">
        <v>12</v>
      </c>
      <c r="B111" s="3">
        <v>107.28</v>
      </c>
      <c r="C111" s="3">
        <v>82.0</v>
      </c>
      <c r="D111" s="3">
        <v>84.0</v>
      </c>
      <c r="E111" s="3" t="str">
        <f>F111*B111</f>
        <v>214.56</v>
      </c>
      <c r="F111" s="3" t="str">
        <f>D111-C111</f>
        <v>2.00</v>
      </c>
      <c r="G111" s="1"/>
      <c r="H111" s="1"/>
      <c r="I111" s="1"/>
      <c r="J111" s="1"/>
      <c r="K111" s="1"/>
    </row>
    <row r="112" ht="12.75" customHeight="1">
      <c r="A112" s="1" t="s">
        <v>13</v>
      </c>
      <c r="B112" s="3"/>
      <c r="C112" s="3"/>
      <c r="D112" s="3"/>
      <c r="E112" s="3">
        <v>1300.46</v>
      </c>
      <c r="F112" s="1"/>
      <c r="G112" s="1"/>
      <c r="H112" s="1"/>
      <c r="I112" s="1"/>
      <c r="J112" s="1"/>
      <c r="K112" s="1"/>
    </row>
    <row r="113" ht="12.75" customHeight="1">
      <c r="A113" s="1" t="s">
        <v>14</v>
      </c>
      <c r="B113" s="3"/>
      <c r="C113" s="3"/>
      <c r="D113" s="3"/>
      <c r="E113" s="3">
        <v>328.3</v>
      </c>
      <c r="F113" s="1"/>
      <c r="G113" s="1"/>
      <c r="H113" s="1"/>
      <c r="I113" s="3"/>
      <c r="J113" s="1"/>
      <c r="K113" s="1"/>
    </row>
    <row r="114" ht="12.75" customHeight="1">
      <c r="A114" s="1" t="s">
        <v>15</v>
      </c>
      <c r="B114" s="3"/>
      <c r="C114" s="3"/>
      <c r="D114" s="3"/>
      <c r="E114" s="3">
        <v>70.0</v>
      </c>
      <c r="F114" s="1"/>
      <c r="G114" s="1"/>
      <c r="H114" s="1"/>
      <c r="I114" s="1"/>
      <c r="J114" s="1"/>
      <c r="K114" s="1"/>
    </row>
    <row r="115" ht="15.75" customHeight="1">
      <c r="A115" s="5" t="s">
        <v>16</v>
      </c>
      <c r="B115" s="5"/>
      <c r="C115" s="5"/>
      <c r="D115" s="5"/>
      <c r="E115" s="6" t="str">
        <f>SUM(E105:E114)</f>
        <v>4420.16</v>
      </c>
      <c r="F115" s="5"/>
      <c r="G115" s="1"/>
      <c r="H115" s="1"/>
      <c r="I115" s="1"/>
      <c r="J115" s="1"/>
      <c r="K115" s="1"/>
    </row>
    <row r="116" ht="12.75" customHeight="1">
      <c r="A116" s="7" t="s">
        <v>39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2" t="s">
        <v>25</v>
      </c>
      <c r="E117" s="1"/>
      <c r="F117" s="1"/>
      <c r="G117" s="1"/>
      <c r="H117" s="1"/>
      <c r="I117" s="1"/>
      <c r="J117" s="1"/>
      <c r="K117" s="1"/>
    </row>
    <row r="118" ht="12.75" customHeight="1">
      <c r="A118" s="1"/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/>
      <c r="H118" s="1"/>
      <c r="I118" s="1"/>
      <c r="J118" s="1"/>
      <c r="K118" s="1"/>
    </row>
    <row r="119" ht="12.75" customHeight="1">
      <c r="A119" s="1" t="s">
        <v>6</v>
      </c>
      <c r="B119" s="3">
        <v>96.43</v>
      </c>
      <c r="C119" s="3">
        <v>43.0</v>
      </c>
      <c r="D119" s="3">
        <v>43.0</v>
      </c>
      <c r="E119" s="3" t="str">
        <f t="shared" ref="E119:E120" si="25">F119*B119</f>
        <v>0.00</v>
      </c>
      <c r="F119" s="3" t="str">
        <f t="shared" ref="F119:F120" si="26">D119-C119</f>
        <v>0.00</v>
      </c>
      <c r="G119" s="1"/>
      <c r="H119" s="1"/>
      <c r="I119" s="1"/>
      <c r="J119" s="1"/>
      <c r="K119" s="1"/>
    </row>
    <row r="120" ht="12.75" customHeight="1">
      <c r="A120" s="1" t="s">
        <v>7</v>
      </c>
      <c r="B120" s="3">
        <v>4.26</v>
      </c>
      <c r="C120" s="3">
        <v>3880.0</v>
      </c>
      <c r="D120" s="3">
        <v>3880.0</v>
      </c>
      <c r="E120" s="3" t="str">
        <f t="shared" si="25"/>
        <v>0.00</v>
      </c>
      <c r="F120" s="3" t="str">
        <f t="shared" si="26"/>
        <v>0.00</v>
      </c>
      <c r="G120" s="1"/>
      <c r="H120" s="1"/>
      <c r="I120" s="3"/>
      <c r="J120" s="1"/>
      <c r="K120" s="1"/>
    </row>
    <row r="121" ht="12.75" customHeight="1">
      <c r="A121" s="1" t="s">
        <v>8</v>
      </c>
      <c r="B121" s="3"/>
      <c r="C121" s="3"/>
      <c r="D121" s="3"/>
      <c r="E121" s="3">
        <v>95.37</v>
      </c>
      <c r="F121" s="1"/>
      <c r="G121" s="1"/>
      <c r="H121" s="1"/>
      <c r="I121" s="1"/>
      <c r="J121" s="1"/>
      <c r="K121" s="1"/>
    </row>
    <row r="122" ht="12.75" customHeight="1">
      <c r="A122" s="1" t="s">
        <v>9</v>
      </c>
      <c r="B122" s="3">
        <v>17.93</v>
      </c>
      <c r="C122" s="3">
        <v>169.0</v>
      </c>
      <c r="D122" s="3">
        <v>169.0</v>
      </c>
      <c r="E122" s="3" t="str">
        <f t="shared" ref="E122:E123" si="27">F122*B122</f>
        <v>0.00</v>
      </c>
      <c r="F122" s="3" t="str">
        <f>D122-C122</f>
        <v>0.00</v>
      </c>
      <c r="G122" s="1"/>
      <c r="H122" s="1"/>
      <c r="I122" s="3"/>
      <c r="J122" s="1"/>
      <c r="K122" s="1"/>
    </row>
    <row r="123" ht="12.75" customHeight="1">
      <c r="A123" s="1" t="s">
        <v>10</v>
      </c>
      <c r="B123" s="3">
        <v>20.93</v>
      </c>
      <c r="C123" s="3"/>
      <c r="D123" s="3"/>
      <c r="E123" s="3" t="str">
        <f t="shared" si="27"/>
        <v>0.00</v>
      </c>
      <c r="F123" s="3" t="str">
        <f>F122+F125</f>
        <v>0.00</v>
      </c>
      <c r="G123" s="1"/>
      <c r="H123" s="1"/>
      <c r="I123" s="1"/>
      <c r="J123" s="1"/>
      <c r="K123" s="1"/>
    </row>
    <row r="124" ht="12.75" customHeight="1">
      <c r="A124" s="1" t="s">
        <v>11</v>
      </c>
      <c r="B124" s="3"/>
      <c r="C124" s="3"/>
      <c r="D124" s="3"/>
      <c r="E124" s="3">
        <v>1712.0</v>
      </c>
      <c r="F124" s="1"/>
      <c r="G124" s="1"/>
      <c r="H124" s="1"/>
      <c r="I124" s="3"/>
      <c r="J124" s="1"/>
      <c r="K124" s="1"/>
    </row>
    <row r="125" ht="12.75" customHeight="1">
      <c r="A125" s="1" t="s">
        <v>12</v>
      </c>
      <c r="B125" s="3">
        <v>107.28</v>
      </c>
      <c r="C125" s="3">
        <v>82.0</v>
      </c>
      <c r="D125" s="3">
        <v>82.0</v>
      </c>
      <c r="E125" s="3" t="str">
        <f>F125*B125</f>
        <v>0.00</v>
      </c>
      <c r="F125" s="3" t="str">
        <f>D125-C125</f>
        <v>0.00</v>
      </c>
      <c r="G125" s="1"/>
      <c r="H125" s="1"/>
      <c r="I125" s="1"/>
      <c r="J125" s="1"/>
      <c r="K125" s="1"/>
    </row>
    <row r="126" ht="12.75" customHeight="1">
      <c r="A126" s="1" t="s">
        <v>13</v>
      </c>
      <c r="B126" s="3"/>
      <c r="C126" s="3"/>
      <c r="D126" s="3"/>
      <c r="E126" s="3">
        <v>1050.07</v>
      </c>
      <c r="F126" s="1"/>
      <c r="G126" s="1"/>
      <c r="H126" s="1"/>
      <c r="I126" s="1"/>
      <c r="J126" s="1"/>
      <c r="K126" s="1"/>
    </row>
    <row r="127" ht="12.75" customHeight="1">
      <c r="A127" s="1" t="s">
        <v>14</v>
      </c>
      <c r="B127" s="3"/>
      <c r="C127" s="3"/>
      <c r="D127" s="3"/>
      <c r="E127" s="3">
        <v>328.3</v>
      </c>
      <c r="F127" s="1"/>
      <c r="G127" s="1"/>
      <c r="H127" s="1"/>
      <c r="I127" s="3"/>
      <c r="J127" s="1"/>
      <c r="K127" s="1"/>
    </row>
    <row r="128" ht="12.75" customHeight="1">
      <c r="A128" s="1" t="s">
        <v>15</v>
      </c>
      <c r="B128" s="3"/>
      <c r="C128" s="3"/>
      <c r="D128" s="3"/>
      <c r="E128" s="3">
        <v>70.0</v>
      </c>
      <c r="F128" s="1"/>
      <c r="G128" s="1"/>
      <c r="H128" s="1"/>
      <c r="I128" s="1"/>
      <c r="J128" s="1"/>
      <c r="K128" s="1"/>
    </row>
    <row r="129" ht="15.75" customHeight="1">
      <c r="A129" s="5" t="s">
        <v>16</v>
      </c>
      <c r="B129" s="5"/>
      <c r="C129" s="5"/>
      <c r="D129" s="5"/>
      <c r="E129" s="6" t="str">
        <f>SUM(E119:E128)</f>
        <v>3255.74</v>
      </c>
      <c r="F129" s="5"/>
      <c r="G129" s="1" t="str">
        <f>E129*2</f>
        <v>6511.48</v>
      </c>
      <c r="H129" s="1"/>
      <c r="I129" s="1"/>
      <c r="J129" s="1"/>
      <c r="K129" s="1"/>
    </row>
    <row r="130" ht="12.75" customHeight="1">
      <c r="A130" s="7" t="s">
        <v>39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2" t="s">
        <v>27</v>
      </c>
      <c r="E131" s="1"/>
      <c r="F131" s="1"/>
      <c r="G131" s="1"/>
      <c r="H131" s="1"/>
      <c r="I131" s="1"/>
      <c r="J131" s="1"/>
      <c r="K131" s="1"/>
    </row>
    <row r="132" ht="12.75" customHeight="1">
      <c r="A132" s="1"/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/>
      <c r="H132" s="1"/>
      <c r="I132" s="1"/>
      <c r="J132" s="1"/>
      <c r="K132" s="1"/>
    </row>
    <row r="133" ht="12.75" customHeight="1">
      <c r="A133" s="1" t="s">
        <v>6</v>
      </c>
      <c r="B133" s="3">
        <v>96.43</v>
      </c>
      <c r="C133" s="3">
        <v>43.0</v>
      </c>
      <c r="D133" s="3">
        <v>43.0</v>
      </c>
      <c r="E133" s="3" t="str">
        <f t="shared" ref="E133:E134" si="28">F133*B133</f>
        <v>0.00</v>
      </c>
      <c r="F133" s="3" t="str">
        <f t="shared" ref="F133:F134" si="29">D133-C133</f>
        <v>0.00</v>
      </c>
      <c r="G133" s="1"/>
      <c r="H133" s="1"/>
      <c r="I133" s="1"/>
      <c r="J133" s="1"/>
      <c r="K133" s="1"/>
    </row>
    <row r="134" ht="12.75" customHeight="1">
      <c r="A134" s="1" t="s">
        <v>7</v>
      </c>
      <c r="B134" s="3">
        <v>4.06</v>
      </c>
      <c r="C134" s="3">
        <v>3880.0</v>
      </c>
      <c r="D134" s="3">
        <v>3880.0</v>
      </c>
      <c r="E134" s="3" t="str">
        <f t="shared" si="28"/>
        <v>0.00</v>
      </c>
      <c r="F134" s="3" t="str">
        <f t="shared" si="29"/>
        <v>0.00</v>
      </c>
      <c r="G134" s="1"/>
      <c r="H134" s="1"/>
      <c r="I134" s="3"/>
      <c r="J134" s="1"/>
      <c r="K134" s="1"/>
    </row>
    <row r="135" ht="12.75" customHeight="1">
      <c r="A135" s="1" t="s">
        <v>8</v>
      </c>
      <c r="B135" s="3"/>
      <c r="C135" s="3"/>
      <c r="D135" s="3"/>
      <c r="E135" s="3">
        <v>74.06</v>
      </c>
      <c r="F135" s="1"/>
      <c r="G135" s="1"/>
      <c r="H135" s="1"/>
      <c r="I135" s="1"/>
      <c r="J135" s="1"/>
      <c r="K135" s="1"/>
    </row>
    <row r="136" ht="12.75" customHeight="1">
      <c r="A136" s="1" t="s">
        <v>9</v>
      </c>
      <c r="B136" s="3">
        <v>17.08</v>
      </c>
      <c r="C136" s="3">
        <v>169.0</v>
      </c>
      <c r="D136" s="3">
        <v>169.0</v>
      </c>
      <c r="E136" s="3" t="str">
        <f t="shared" ref="E136:E137" si="30">F136*B136</f>
        <v>0.00</v>
      </c>
      <c r="F136" s="3" t="str">
        <f>D136-C136</f>
        <v>0.00</v>
      </c>
      <c r="G136" s="1"/>
      <c r="H136" s="1"/>
      <c r="I136" s="3"/>
      <c r="J136" s="1"/>
      <c r="K136" s="1"/>
    </row>
    <row r="137" ht="12.75" customHeight="1">
      <c r="A137" s="1" t="s">
        <v>10</v>
      </c>
      <c r="B137" s="3">
        <v>19.94</v>
      </c>
      <c r="C137" s="3"/>
      <c r="D137" s="3"/>
      <c r="E137" s="3" t="str">
        <f t="shared" si="30"/>
        <v>0.00</v>
      </c>
      <c r="F137" s="3" t="str">
        <f>F136+F139</f>
        <v>0.00</v>
      </c>
      <c r="G137" s="1"/>
      <c r="H137" s="1"/>
      <c r="I137" s="1"/>
      <c r="J137" s="1"/>
      <c r="K137" s="1"/>
    </row>
    <row r="138" ht="12.75" customHeight="1">
      <c r="A138" s="1" t="s">
        <v>11</v>
      </c>
      <c r="B138" s="3"/>
      <c r="C138" s="3"/>
      <c r="D138" s="3"/>
      <c r="E138" s="3">
        <v>1604.88</v>
      </c>
      <c r="F138" s="1"/>
      <c r="G138" s="1"/>
      <c r="H138" s="1"/>
      <c r="I138" s="3"/>
      <c r="J138" s="1"/>
      <c r="K138" s="1"/>
    </row>
    <row r="139" ht="12.75" customHeight="1">
      <c r="A139" s="1" t="s">
        <v>12</v>
      </c>
      <c r="B139" s="3">
        <v>78.45</v>
      </c>
      <c r="C139" s="3">
        <v>82.0</v>
      </c>
      <c r="D139" s="3">
        <v>82.0</v>
      </c>
      <c r="E139" s="3" t="str">
        <f>F139*B139</f>
        <v>0.00</v>
      </c>
      <c r="F139" s="3" t="str">
        <f>D139-C139</f>
        <v>0.00</v>
      </c>
      <c r="G139" s="1"/>
      <c r="H139" s="1"/>
      <c r="I139" s="1"/>
      <c r="J139" s="1"/>
      <c r="K139" s="1"/>
    </row>
    <row r="140" ht="12.75" customHeight="1">
      <c r="A140" s="1" t="s">
        <v>13</v>
      </c>
      <c r="B140" s="3"/>
      <c r="C140" s="3"/>
      <c r="D140" s="3"/>
      <c r="E140" s="3">
        <v>1050.07</v>
      </c>
      <c r="F140" s="1"/>
      <c r="G140" s="1"/>
      <c r="H140" s="1"/>
      <c r="I140" s="1"/>
      <c r="J140" s="1"/>
      <c r="K140" s="1"/>
    </row>
    <row r="141" ht="12.75" customHeight="1">
      <c r="A141" s="1" t="s">
        <v>14</v>
      </c>
      <c r="B141" s="3"/>
      <c r="C141" s="3"/>
      <c r="D141" s="3"/>
      <c r="E141" s="3">
        <v>328.3</v>
      </c>
      <c r="F141" s="1"/>
      <c r="G141" s="1"/>
      <c r="H141" s="1"/>
      <c r="I141" s="3"/>
      <c r="J141" s="1"/>
      <c r="K141" s="1"/>
    </row>
    <row r="142" ht="12.75" customHeight="1">
      <c r="A142" s="1" t="s">
        <v>15</v>
      </c>
      <c r="B142" s="3"/>
      <c r="C142" s="3"/>
      <c r="D142" s="3"/>
      <c r="E142" s="3">
        <v>70.0</v>
      </c>
      <c r="F142" s="1"/>
      <c r="G142" s="1"/>
      <c r="H142" s="1"/>
      <c r="I142" s="1"/>
      <c r="J142" s="1"/>
      <c r="K142" s="1"/>
    </row>
    <row r="143" ht="15.75" customHeight="1">
      <c r="A143" s="5" t="s">
        <v>16</v>
      </c>
      <c r="B143" s="5"/>
      <c r="C143" s="5"/>
      <c r="D143" s="5"/>
      <c r="E143" s="6" t="str">
        <f>SUM(E133:E142)</f>
        <v>3127.31</v>
      </c>
      <c r="F143" s="5"/>
      <c r="G143" s="1" t="str">
        <f>E143*2</f>
        <v>6254.62</v>
      </c>
      <c r="H143" s="1"/>
      <c r="I143" s="1"/>
      <c r="J143" s="1"/>
      <c r="K143" s="1"/>
    </row>
    <row r="144" ht="12.75" customHeight="1">
      <c r="A144" s="7" t="s">
        <v>39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28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96.43</v>
      </c>
      <c r="C147" s="3">
        <v>43.0</v>
      </c>
      <c r="D147" s="3">
        <v>43.0</v>
      </c>
      <c r="E147" s="3" t="str">
        <f t="shared" ref="E147:E148" si="31">F147*B147</f>
        <v>0.00</v>
      </c>
      <c r="F147" s="3" t="str">
        <f t="shared" ref="F147:F148" si="32">D147-C147</f>
        <v>0.00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3830.0</v>
      </c>
      <c r="D148" s="3">
        <v>3880.0</v>
      </c>
      <c r="E148" s="3" t="str">
        <f t="shared" si="31"/>
        <v>203.00</v>
      </c>
      <c r="F148" s="3" t="str">
        <f t="shared" si="32"/>
        <v>50.00</v>
      </c>
      <c r="G148" s="1"/>
      <c r="H148" s="1"/>
      <c r="I148" s="3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>
        <v>17.08</v>
      </c>
      <c r="C150" s="3">
        <v>169.0</v>
      </c>
      <c r="D150" s="3">
        <v>169.0</v>
      </c>
      <c r="E150" s="3" t="str">
        <f t="shared" ref="E150:E151" si="33">F150*B150</f>
        <v>0.00</v>
      </c>
      <c r="F150" s="3" t="str">
        <f>D150-C150</f>
        <v>0.00</v>
      </c>
      <c r="G150" s="1"/>
      <c r="H150" s="1"/>
      <c r="I150" s="3"/>
      <c r="J150" s="1"/>
      <c r="K150" s="1"/>
    </row>
    <row r="151" ht="12.75" customHeight="1">
      <c r="A151" s="1" t="s">
        <v>10</v>
      </c>
      <c r="B151" s="3">
        <v>19.94</v>
      </c>
      <c r="C151" s="3"/>
      <c r="D151" s="3"/>
      <c r="E151" s="3" t="str">
        <f t="shared" si="33"/>
        <v>0.00</v>
      </c>
      <c r="F151" s="3" t="str">
        <f>F150+F153</f>
        <v>0.00</v>
      </c>
      <c r="G151" s="1"/>
      <c r="H151" s="1"/>
      <c r="I151" s="1"/>
      <c r="J151" s="1"/>
      <c r="K151" s="1"/>
    </row>
    <row r="152" ht="12.75" customHeight="1">
      <c r="A152" s="1" t="s">
        <v>11</v>
      </c>
      <c r="B152" s="3"/>
      <c r="C152" s="3"/>
      <c r="D152" s="3"/>
      <c r="E152" s="3">
        <v>1604.88</v>
      </c>
      <c r="F152" s="1"/>
      <c r="G152" s="1"/>
      <c r="H152" s="1"/>
      <c r="I152" s="3"/>
      <c r="J152" s="1"/>
      <c r="K152" s="1"/>
    </row>
    <row r="153" ht="12.75" customHeight="1">
      <c r="A153" s="1" t="s">
        <v>12</v>
      </c>
      <c r="B153" s="3">
        <v>78.45</v>
      </c>
      <c r="C153" s="3">
        <v>82.0</v>
      </c>
      <c r="D153" s="3">
        <v>82.0</v>
      </c>
      <c r="E153" s="3" t="str">
        <f>F153*B153</f>
        <v>0.00</v>
      </c>
      <c r="F153" s="3" t="str">
        <f>D153-C153</f>
        <v>0.00</v>
      </c>
      <c r="G153" s="1"/>
      <c r="H153" s="1"/>
      <c r="I153" s="1"/>
      <c r="J153" s="1"/>
      <c r="K153" s="1"/>
    </row>
    <row r="154" ht="12.75" customHeight="1">
      <c r="A154" s="1" t="s">
        <v>13</v>
      </c>
      <c r="B154" s="3"/>
      <c r="C154" s="3"/>
      <c r="D154" s="3"/>
      <c r="E154" s="3">
        <v>1050.07</v>
      </c>
      <c r="F154" s="1"/>
      <c r="G154" s="1"/>
      <c r="H154" s="1"/>
      <c r="I154" s="1"/>
      <c r="J154" s="1"/>
      <c r="K154" s="1"/>
    </row>
    <row r="155" ht="12.75" customHeight="1">
      <c r="A155" s="1" t="s">
        <v>14</v>
      </c>
      <c r="B155" s="3"/>
      <c r="C155" s="3"/>
      <c r="D155" s="3"/>
      <c r="E155" s="3">
        <v>328.3</v>
      </c>
      <c r="F155" s="1"/>
      <c r="G155" s="1"/>
      <c r="H155" s="1"/>
      <c r="I155" s="3"/>
      <c r="J155" s="1"/>
      <c r="K155" s="1"/>
    </row>
    <row r="156" ht="12.75" customHeight="1">
      <c r="A156" s="1" t="s">
        <v>15</v>
      </c>
      <c r="B156" s="3"/>
      <c r="C156" s="3"/>
      <c r="D156" s="3"/>
      <c r="E156" s="3">
        <v>70.0</v>
      </c>
      <c r="F156" s="1"/>
      <c r="G156" s="1"/>
      <c r="H156" s="1"/>
      <c r="I156" s="1"/>
      <c r="J156" s="1"/>
      <c r="K156" s="1"/>
    </row>
    <row r="157" ht="15.75" customHeight="1">
      <c r="A157" s="5" t="s">
        <v>16</v>
      </c>
      <c r="B157" s="5"/>
      <c r="C157" s="5"/>
      <c r="D157" s="5"/>
      <c r="E157" s="6" t="str">
        <f>SUM(E147:E156)</f>
        <v>3330.31</v>
      </c>
      <c r="F157" s="5"/>
      <c r="G157" s="1"/>
      <c r="H157" s="1"/>
      <c r="I157" s="1"/>
      <c r="J157" s="1"/>
      <c r="K157" s="1"/>
    </row>
    <row r="158" ht="12.75" customHeight="1">
      <c r="A158" s="7" t="s">
        <v>39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2" t="s">
        <v>29</v>
      </c>
      <c r="E159" s="1"/>
      <c r="F159" s="1"/>
      <c r="G159" s="1"/>
      <c r="H159" s="1"/>
      <c r="I159" s="1"/>
      <c r="J159" s="1"/>
      <c r="K159" s="1"/>
    </row>
    <row r="160" ht="12.75" customHeight="1">
      <c r="A160" s="1"/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1"/>
      <c r="H160" s="1"/>
      <c r="I160" s="1"/>
      <c r="J160" s="1"/>
      <c r="K160" s="1"/>
    </row>
    <row r="161" ht="12.75" customHeight="1">
      <c r="A161" s="1" t="s">
        <v>6</v>
      </c>
      <c r="B161" s="3">
        <v>96.43</v>
      </c>
      <c r="C161" s="3">
        <v>43.0</v>
      </c>
      <c r="D161" s="3">
        <v>43.0</v>
      </c>
      <c r="E161" s="3" t="str">
        <f t="shared" ref="E161:E162" si="34">F161*B161</f>
        <v>0.00</v>
      </c>
      <c r="F161" s="3" t="str">
        <f t="shared" ref="F161:F162" si="35">D161-C161</f>
        <v>0.00</v>
      </c>
      <c r="G161" s="1"/>
      <c r="H161" s="1"/>
      <c r="I161" s="1"/>
      <c r="J161" s="1"/>
      <c r="K161" s="1"/>
    </row>
    <row r="162" ht="12.75" customHeight="1">
      <c r="A162" s="1" t="s">
        <v>7</v>
      </c>
      <c r="B162" s="3">
        <v>4.06</v>
      </c>
      <c r="C162" s="3">
        <v>3731.0</v>
      </c>
      <c r="D162" s="3">
        <v>3830.0</v>
      </c>
      <c r="E162" s="3" t="str">
        <f t="shared" si="34"/>
        <v>401.94</v>
      </c>
      <c r="F162" s="3" t="str">
        <f t="shared" si="35"/>
        <v>99.00</v>
      </c>
      <c r="G162" s="1"/>
      <c r="H162" s="1"/>
      <c r="I162" s="3"/>
      <c r="J162" s="1"/>
      <c r="K162" s="1"/>
    </row>
    <row r="163" ht="12.75" customHeight="1">
      <c r="A163" s="1" t="s">
        <v>8</v>
      </c>
      <c r="B163" s="3"/>
      <c r="C163" s="3"/>
      <c r="D163" s="3"/>
      <c r="E163" s="3">
        <v>74.06</v>
      </c>
      <c r="F163" s="1"/>
      <c r="G163" s="1"/>
      <c r="H163" s="1"/>
      <c r="I163" s="1"/>
      <c r="J163" s="1"/>
      <c r="K163" s="1"/>
    </row>
    <row r="164" ht="12.75" customHeight="1">
      <c r="A164" s="1" t="s">
        <v>9</v>
      </c>
      <c r="B164" s="3">
        <v>17.08</v>
      </c>
      <c r="C164" s="3">
        <v>169.0</v>
      </c>
      <c r="D164" s="3">
        <v>169.0</v>
      </c>
      <c r="E164" s="3" t="str">
        <f t="shared" ref="E164:E165" si="36">F164*B164</f>
        <v>0.00</v>
      </c>
      <c r="F164" s="3" t="str">
        <f>D164-C164</f>
        <v>0.00</v>
      </c>
      <c r="G164" s="1"/>
      <c r="H164" s="1"/>
      <c r="I164" s="3"/>
      <c r="J164" s="1"/>
      <c r="K164" s="1"/>
    </row>
    <row r="165" ht="12.75" customHeight="1">
      <c r="A165" s="1" t="s">
        <v>10</v>
      </c>
      <c r="B165" s="3">
        <v>19.94</v>
      </c>
      <c r="C165" s="3"/>
      <c r="D165" s="3"/>
      <c r="E165" s="3" t="str">
        <f t="shared" si="36"/>
        <v>0.00</v>
      </c>
      <c r="F165" s="3" t="str">
        <f>F164+F167</f>
        <v>0.00</v>
      </c>
      <c r="G165" s="1"/>
      <c r="H165" s="1"/>
      <c r="I165" s="1"/>
      <c r="J165" s="1"/>
      <c r="K165" s="1"/>
    </row>
    <row r="166" ht="12.75" customHeight="1">
      <c r="A166" s="1" t="s">
        <v>11</v>
      </c>
      <c r="B166" s="3"/>
      <c r="C166" s="3"/>
      <c r="D166" s="3"/>
      <c r="E166" s="3">
        <v>1604.88</v>
      </c>
      <c r="F166" s="1"/>
      <c r="G166" s="1"/>
      <c r="H166" s="1"/>
      <c r="I166" s="3"/>
      <c r="J166" s="1"/>
      <c r="K166" s="1"/>
    </row>
    <row r="167" ht="12.75" customHeight="1">
      <c r="A167" s="1" t="s">
        <v>12</v>
      </c>
      <c r="B167" s="3">
        <v>78.45</v>
      </c>
      <c r="C167" s="3">
        <v>82.0</v>
      </c>
      <c r="D167" s="3">
        <v>82.0</v>
      </c>
      <c r="E167" s="3" t="str">
        <f>F167*B167</f>
        <v>0.00</v>
      </c>
      <c r="F167" s="3" t="str">
        <f>D167-C167</f>
        <v>0.00</v>
      </c>
      <c r="G167" s="1"/>
      <c r="H167" s="1"/>
      <c r="I167" s="1"/>
      <c r="J167" s="1"/>
      <c r="K167" s="1"/>
    </row>
    <row r="168" ht="12.75" customHeight="1">
      <c r="A168" s="1" t="s">
        <v>13</v>
      </c>
      <c r="B168" s="3"/>
      <c r="C168" s="3"/>
      <c r="D168" s="3"/>
      <c r="E168" s="3">
        <v>1050.07</v>
      </c>
      <c r="F168" s="1"/>
      <c r="G168" s="1"/>
      <c r="H168" s="1"/>
      <c r="I168" s="1"/>
      <c r="J168" s="1"/>
      <c r="K168" s="1"/>
    </row>
    <row r="169" ht="12.75" customHeight="1">
      <c r="A169" s="1" t="s">
        <v>14</v>
      </c>
      <c r="B169" s="3"/>
      <c r="C169" s="3"/>
      <c r="D169" s="3"/>
      <c r="E169" s="3">
        <v>328.3</v>
      </c>
      <c r="F169" s="1"/>
      <c r="G169" s="1"/>
      <c r="H169" s="1"/>
      <c r="I169" s="3"/>
      <c r="J169" s="1"/>
      <c r="K169" s="1"/>
    </row>
    <row r="170" ht="12.75" customHeight="1">
      <c r="A170" s="1" t="s">
        <v>15</v>
      </c>
      <c r="B170" s="3"/>
      <c r="C170" s="3"/>
      <c r="D170" s="3"/>
      <c r="E170" s="3">
        <v>70.0</v>
      </c>
      <c r="F170" s="1"/>
      <c r="G170" s="1"/>
      <c r="H170" s="1"/>
      <c r="I170" s="1"/>
      <c r="J170" s="1"/>
      <c r="K170" s="1"/>
    </row>
    <row r="171" ht="15.75" customHeight="1">
      <c r="A171" s="5" t="s">
        <v>16</v>
      </c>
      <c r="B171" s="5"/>
      <c r="C171" s="5"/>
      <c r="D171" s="5"/>
      <c r="E171" s="6" t="str">
        <f>SUM(E161:E170)</f>
        <v>3529.25</v>
      </c>
      <c r="F171" s="5"/>
      <c r="G171" s="1"/>
      <c r="H171" s="1"/>
      <c r="I171" s="1"/>
      <c r="J171" s="1"/>
      <c r="K171" s="1"/>
    </row>
    <row r="172" ht="12.75" customHeight="1">
      <c r="A172" s="7" t="s">
        <v>39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2" t="s">
        <v>30</v>
      </c>
      <c r="E173" s="1"/>
      <c r="F173" s="1"/>
      <c r="G173" s="1"/>
      <c r="H173" s="1"/>
      <c r="I173" s="1"/>
      <c r="J173" s="1"/>
      <c r="K173" s="1"/>
    </row>
    <row r="174" ht="12.75" customHeight="1">
      <c r="A174" s="1"/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/>
      <c r="H174" s="1"/>
      <c r="I174" s="1"/>
      <c r="J174" s="1"/>
      <c r="K174" s="1"/>
    </row>
    <row r="175" ht="12.75" customHeight="1">
      <c r="A175" s="1" t="s">
        <v>6</v>
      </c>
      <c r="B175" s="3">
        <v>96.43</v>
      </c>
      <c r="C175" s="3">
        <v>43.0</v>
      </c>
      <c r="D175" s="3">
        <v>43.0</v>
      </c>
      <c r="E175" s="3" t="str">
        <f t="shared" ref="E175:E176" si="37">F175*B175</f>
        <v>0.00</v>
      </c>
      <c r="F175" s="3" t="str">
        <f t="shared" ref="F175:F176" si="38">D175-C175</f>
        <v>0.00</v>
      </c>
      <c r="G175" s="1"/>
      <c r="H175" s="1"/>
      <c r="I175" s="1"/>
      <c r="J175" s="1"/>
      <c r="K175" s="1"/>
    </row>
    <row r="176" ht="12.75" customHeight="1">
      <c r="A176" s="1" t="s">
        <v>7</v>
      </c>
      <c r="B176" s="3">
        <v>4.06</v>
      </c>
      <c r="C176" s="3">
        <v>3645.0</v>
      </c>
      <c r="D176" s="3">
        <v>3731.0</v>
      </c>
      <c r="E176" s="3" t="str">
        <f t="shared" si="37"/>
        <v>349.16</v>
      </c>
      <c r="F176" s="3" t="str">
        <f t="shared" si="38"/>
        <v>86.00</v>
      </c>
      <c r="G176" s="1"/>
      <c r="H176" s="1"/>
      <c r="I176" s="3"/>
      <c r="J176" s="1"/>
      <c r="K176" s="1"/>
    </row>
    <row r="177" ht="12.75" customHeight="1">
      <c r="A177" s="1" t="s">
        <v>8</v>
      </c>
      <c r="B177" s="3"/>
      <c r="C177" s="3"/>
      <c r="D177" s="3"/>
      <c r="E177" s="3">
        <v>74.06</v>
      </c>
      <c r="F177" s="1"/>
      <c r="G177" s="1"/>
      <c r="H177" s="1"/>
      <c r="I177" s="1"/>
      <c r="J177" s="1"/>
      <c r="K177" s="1"/>
    </row>
    <row r="178" ht="12.75" customHeight="1">
      <c r="A178" s="1" t="s">
        <v>9</v>
      </c>
      <c r="B178" s="3">
        <v>17.08</v>
      </c>
      <c r="C178" s="3">
        <v>168.0</v>
      </c>
      <c r="D178" s="3">
        <v>169.0</v>
      </c>
      <c r="E178" s="3" t="str">
        <f t="shared" ref="E178:E179" si="39">F178*B178</f>
        <v>17.08</v>
      </c>
      <c r="F178" s="3" t="str">
        <f>D178-C178</f>
        <v>1.00</v>
      </c>
      <c r="G178" s="1"/>
      <c r="H178" s="1"/>
      <c r="I178" s="3"/>
      <c r="J178" s="1"/>
      <c r="K178" s="1"/>
    </row>
    <row r="179" ht="12.75" customHeight="1">
      <c r="A179" s="1" t="s">
        <v>10</v>
      </c>
      <c r="B179" s="3">
        <v>19.94</v>
      </c>
      <c r="C179" s="3"/>
      <c r="D179" s="3"/>
      <c r="E179" s="3" t="str">
        <f t="shared" si="39"/>
        <v>19.94</v>
      </c>
      <c r="F179" s="3" t="str">
        <f>F178+F181</f>
        <v>1.00</v>
      </c>
      <c r="G179" s="1"/>
      <c r="H179" s="1"/>
      <c r="I179" s="1"/>
      <c r="J179" s="1"/>
      <c r="K179" s="1"/>
    </row>
    <row r="180" ht="12.75" customHeight="1">
      <c r="A180" s="1" t="s">
        <v>11</v>
      </c>
      <c r="B180" s="3"/>
      <c r="C180" s="3"/>
      <c r="D180" s="3"/>
      <c r="E180" s="3">
        <v>1604.88</v>
      </c>
      <c r="F180" s="1"/>
      <c r="G180" s="1"/>
      <c r="H180" s="1"/>
      <c r="I180" s="3"/>
      <c r="J180" s="1"/>
      <c r="K180" s="1"/>
    </row>
    <row r="181" ht="12.75" customHeight="1">
      <c r="A181" s="1" t="s">
        <v>12</v>
      </c>
      <c r="B181" s="3">
        <v>78.45</v>
      </c>
      <c r="C181" s="3">
        <v>82.0</v>
      </c>
      <c r="D181" s="3">
        <v>82.0</v>
      </c>
      <c r="E181" s="3" t="str">
        <f>F181*B181</f>
        <v>0.00</v>
      </c>
      <c r="F181" s="3" t="str">
        <f>D181-C181</f>
        <v>0.00</v>
      </c>
      <c r="G181" s="1"/>
      <c r="H181" s="1"/>
      <c r="I181" s="1"/>
      <c r="J181" s="1"/>
      <c r="K181" s="1"/>
    </row>
    <row r="182" ht="12.75" customHeight="1">
      <c r="A182" s="1" t="s">
        <v>13</v>
      </c>
      <c r="B182" s="3"/>
      <c r="C182" s="3"/>
      <c r="D182" s="3"/>
      <c r="E182" s="3">
        <v>1050.07</v>
      </c>
      <c r="F182" s="1"/>
      <c r="G182" s="1"/>
      <c r="H182" s="1"/>
      <c r="I182" s="1"/>
      <c r="J182" s="1"/>
      <c r="K182" s="1"/>
    </row>
    <row r="183" ht="12.75" customHeight="1">
      <c r="A183" s="1" t="s">
        <v>14</v>
      </c>
      <c r="B183" s="3"/>
      <c r="C183" s="3"/>
      <c r="D183" s="3"/>
      <c r="E183" s="3">
        <v>328.3</v>
      </c>
      <c r="F183" s="1"/>
      <c r="G183" s="1"/>
      <c r="H183" s="1"/>
      <c r="I183" s="3"/>
      <c r="J183" s="1"/>
      <c r="K183" s="1"/>
    </row>
    <row r="184" ht="12.75" customHeight="1">
      <c r="A184" s="1" t="s">
        <v>15</v>
      </c>
      <c r="B184" s="3"/>
      <c r="C184" s="3"/>
      <c r="D184" s="3"/>
      <c r="E184" s="3">
        <v>70.0</v>
      </c>
      <c r="F184" s="1"/>
      <c r="G184" s="1"/>
      <c r="H184" s="1"/>
      <c r="I184" s="1"/>
      <c r="J184" s="1"/>
      <c r="K184" s="1"/>
    </row>
    <row r="185" ht="15.75" customHeight="1">
      <c r="A185" s="5" t="s">
        <v>16</v>
      </c>
      <c r="B185" s="5"/>
      <c r="C185" s="5"/>
      <c r="D185" s="5"/>
      <c r="E185" s="6" t="str">
        <f>SUM(E175:E184)</f>
        <v>3513.49</v>
      </c>
      <c r="F185" s="5"/>
      <c r="G185" s="1"/>
      <c r="H185" s="1"/>
      <c r="I185" s="1"/>
      <c r="J185" s="1"/>
      <c r="K185" s="1"/>
    </row>
    <row r="186" ht="12.75" customHeight="1">
      <c r="A186" s="7" t="s">
        <v>39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2" t="s">
        <v>31</v>
      </c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/>
      <c r="H188" s="1"/>
      <c r="I188" s="1"/>
      <c r="J188" s="1"/>
      <c r="K188" s="1"/>
    </row>
    <row r="189" ht="12.75" customHeight="1">
      <c r="A189" s="1" t="s">
        <v>6</v>
      </c>
      <c r="B189" s="3">
        <v>96.43</v>
      </c>
      <c r="C189" s="3">
        <v>43.0</v>
      </c>
      <c r="D189" s="3">
        <v>43.0</v>
      </c>
      <c r="E189" s="3" t="str">
        <f t="shared" ref="E189:E190" si="40">F189*B189</f>
        <v>0.00</v>
      </c>
      <c r="F189" s="3" t="str">
        <f t="shared" ref="F189:F190" si="41">D189-C189</f>
        <v>0.00</v>
      </c>
      <c r="G189" s="1"/>
      <c r="H189" s="1"/>
      <c r="I189" s="1"/>
      <c r="J189" s="1"/>
      <c r="K189" s="1"/>
    </row>
    <row r="190" ht="12.75" customHeight="1">
      <c r="A190" s="1" t="s">
        <v>7</v>
      </c>
      <c r="B190" s="3">
        <v>4.06</v>
      </c>
      <c r="C190" s="3">
        <v>3600.0</v>
      </c>
      <c r="D190" s="3">
        <v>3645.0</v>
      </c>
      <c r="E190" s="3" t="str">
        <f t="shared" si="40"/>
        <v>182.70</v>
      </c>
      <c r="F190" s="3" t="str">
        <f t="shared" si="41"/>
        <v>45.00</v>
      </c>
      <c r="G190" s="1"/>
      <c r="H190" s="1"/>
      <c r="I190" s="3"/>
      <c r="J190" s="1"/>
      <c r="K190" s="1"/>
    </row>
    <row r="191" ht="12.75" customHeight="1">
      <c r="A191" s="1" t="s">
        <v>8</v>
      </c>
      <c r="B191" s="3"/>
      <c r="C191" s="3"/>
      <c r="D191" s="3"/>
      <c r="E191" s="3">
        <v>74.06</v>
      </c>
      <c r="F191" s="1"/>
      <c r="G191" s="1"/>
      <c r="H191" s="1"/>
      <c r="I191" s="1"/>
      <c r="J191" s="1"/>
      <c r="K191" s="1"/>
    </row>
    <row r="192" ht="12.75" customHeight="1">
      <c r="A192" s="1" t="s">
        <v>9</v>
      </c>
      <c r="B192" s="3">
        <v>17.08</v>
      </c>
      <c r="C192" s="3">
        <v>166.0</v>
      </c>
      <c r="D192" s="3">
        <v>168.0</v>
      </c>
      <c r="E192" s="3" t="str">
        <f t="shared" ref="E192:E193" si="42">F192*B192</f>
        <v>34.16</v>
      </c>
      <c r="F192" s="3" t="str">
        <f>D192-C192</f>
        <v>2.00</v>
      </c>
      <c r="G192" s="1"/>
      <c r="H192" s="1"/>
      <c r="I192" s="3"/>
      <c r="J192" s="1"/>
      <c r="K192" s="1"/>
    </row>
    <row r="193" ht="12.75" customHeight="1">
      <c r="A193" s="1" t="s">
        <v>10</v>
      </c>
      <c r="B193" s="3">
        <v>19.94</v>
      </c>
      <c r="C193" s="3"/>
      <c r="D193" s="3"/>
      <c r="E193" s="3" t="str">
        <f t="shared" si="42"/>
        <v>59.82</v>
      </c>
      <c r="F193" s="3" t="str">
        <f>F192+F195</f>
        <v>3.00</v>
      </c>
      <c r="G193" s="1"/>
      <c r="H193" s="1"/>
      <c r="I193" s="1"/>
      <c r="J193" s="1"/>
      <c r="K193" s="1"/>
    </row>
    <row r="194" ht="12.75" customHeight="1">
      <c r="A194" s="1" t="s">
        <v>11</v>
      </c>
      <c r="B194" s="3"/>
      <c r="C194" s="3"/>
      <c r="D194" s="3"/>
      <c r="E194" s="3">
        <v>1587.88</v>
      </c>
      <c r="F194" s="1"/>
      <c r="G194" s="1"/>
      <c r="H194" s="1"/>
      <c r="I194" s="3"/>
      <c r="J194" s="1"/>
      <c r="K194" s="1"/>
    </row>
    <row r="195" ht="12.75" customHeight="1">
      <c r="A195" s="1" t="s">
        <v>12</v>
      </c>
      <c r="B195" s="3">
        <v>78.45</v>
      </c>
      <c r="C195" s="3">
        <v>81.0</v>
      </c>
      <c r="D195" s="3">
        <v>82.0</v>
      </c>
      <c r="E195" s="3" t="str">
        <f>F195*B195</f>
        <v>78.45</v>
      </c>
      <c r="F195" s="3" t="str">
        <f>D195-C195</f>
        <v>1.00</v>
      </c>
      <c r="G195" s="1"/>
      <c r="H195" s="1"/>
      <c r="I195" s="1"/>
      <c r="J195" s="1"/>
      <c r="K195" s="1"/>
    </row>
    <row r="196" ht="12.75" customHeight="1">
      <c r="A196" s="1" t="s">
        <v>13</v>
      </c>
      <c r="B196" s="3"/>
      <c r="C196" s="3"/>
      <c r="D196" s="3"/>
      <c r="E196" s="3">
        <v>1050.07</v>
      </c>
      <c r="F196" s="1"/>
      <c r="G196" s="1"/>
      <c r="H196" s="1"/>
      <c r="I196" s="1"/>
      <c r="J196" s="1"/>
      <c r="K196" s="1"/>
    </row>
    <row r="197" ht="12.75" customHeight="1">
      <c r="A197" s="1" t="s">
        <v>14</v>
      </c>
      <c r="B197" s="3"/>
      <c r="C197" s="3"/>
      <c r="D197" s="3"/>
      <c r="E197" s="3">
        <v>328.3</v>
      </c>
      <c r="F197" s="1"/>
      <c r="G197" s="1"/>
      <c r="H197" s="1"/>
      <c r="I197" s="3"/>
      <c r="J197" s="1"/>
      <c r="K197" s="1"/>
    </row>
    <row r="198" ht="12.75" customHeight="1">
      <c r="A198" s="1" t="s">
        <v>15</v>
      </c>
      <c r="B198" s="3"/>
      <c r="C198" s="3"/>
      <c r="D198" s="3"/>
      <c r="E198" s="3">
        <v>70.0</v>
      </c>
      <c r="F198" s="1"/>
      <c r="G198" s="1"/>
      <c r="H198" s="1"/>
      <c r="I198" s="1"/>
      <c r="J198" s="1"/>
      <c r="K198" s="1"/>
    </row>
    <row r="199" ht="15.75" customHeight="1">
      <c r="A199" s="5" t="s">
        <v>16</v>
      </c>
      <c r="B199" s="5"/>
      <c r="C199" s="5"/>
      <c r="D199" s="5"/>
      <c r="E199" s="6" t="str">
        <f>SUM(E189:E198)</f>
        <v>3465.44</v>
      </c>
      <c r="F199" s="5"/>
      <c r="G199" s="1"/>
      <c r="H199" s="1"/>
      <c r="I199" s="1"/>
      <c r="J199" s="1"/>
      <c r="K199" s="1"/>
    </row>
    <row r="200" ht="12.75" customHeight="1">
      <c r="A200" s="7" t="s">
        <v>39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2" t="s">
        <v>32</v>
      </c>
      <c r="E201" s="1"/>
      <c r="F201" s="1"/>
      <c r="G201" s="1"/>
      <c r="H201" s="1"/>
      <c r="I201" s="1"/>
      <c r="J201" s="1"/>
      <c r="K201" s="1"/>
    </row>
    <row r="202" ht="12.75" customHeight="1">
      <c r="A202" s="1"/>
      <c r="B202" s="1" t="s">
        <v>1</v>
      </c>
      <c r="C202" s="1" t="s">
        <v>2</v>
      </c>
      <c r="D202" s="1" t="s">
        <v>3</v>
      </c>
      <c r="E202" s="1" t="s">
        <v>4</v>
      </c>
      <c r="F202" s="1" t="s">
        <v>5</v>
      </c>
      <c r="G202" s="1"/>
      <c r="H202" s="1"/>
      <c r="I202" s="1"/>
      <c r="J202" s="1"/>
      <c r="K202" s="1"/>
    </row>
    <row r="203" ht="12.75" customHeight="1">
      <c r="A203" s="1" t="s">
        <v>6</v>
      </c>
      <c r="B203" s="3">
        <v>96.43</v>
      </c>
      <c r="C203" s="3">
        <v>43.0</v>
      </c>
      <c r="D203" s="3">
        <v>43.0</v>
      </c>
      <c r="E203" s="3" t="str">
        <f t="shared" ref="E203:E204" si="43">F203*B203</f>
        <v>0.00</v>
      </c>
      <c r="F203" s="3" t="str">
        <f t="shared" ref="F203:F204" si="44">D203-C203</f>
        <v>0.00</v>
      </c>
      <c r="G203" s="1"/>
      <c r="H203" s="1"/>
      <c r="I203" s="1"/>
      <c r="J203" s="1"/>
      <c r="K203" s="1"/>
    </row>
    <row r="204" ht="12.75" customHeight="1">
      <c r="A204" s="1" t="s">
        <v>7</v>
      </c>
      <c r="B204" s="3">
        <v>4.06</v>
      </c>
      <c r="C204" s="3">
        <v>3520.0</v>
      </c>
      <c r="D204" s="3">
        <v>3600.0</v>
      </c>
      <c r="E204" s="3" t="str">
        <f t="shared" si="43"/>
        <v>324.80</v>
      </c>
      <c r="F204" s="3" t="str">
        <f t="shared" si="44"/>
        <v>80.00</v>
      </c>
      <c r="G204" s="1"/>
      <c r="H204" s="1"/>
      <c r="I204" s="3"/>
      <c r="J204" s="1"/>
      <c r="K204" s="1"/>
    </row>
    <row r="205" ht="12.75" customHeight="1">
      <c r="A205" s="1" t="s">
        <v>8</v>
      </c>
      <c r="B205" s="3"/>
      <c r="C205" s="3"/>
      <c r="D205" s="3"/>
      <c r="E205" s="3">
        <v>88.88</v>
      </c>
      <c r="F205" s="1"/>
      <c r="G205" s="1"/>
      <c r="H205" s="1"/>
      <c r="I205" s="1"/>
      <c r="J205" s="1"/>
      <c r="K205" s="1"/>
    </row>
    <row r="206" ht="12.75" customHeight="1">
      <c r="A206" s="1" t="s">
        <v>9</v>
      </c>
      <c r="B206" s="3">
        <v>17.08</v>
      </c>
      <c r="C206" s="3">
        <v>164.0</v>
      </c>
      <c r="D206" s="3">
        <v>166.0</v>
      </c>
      <c r="E206" s="3" t="str">
        <f t="shared" ref="E206:E207" si="45">F206*B206</f>
        <v>34.16</v>
      </c>
      <c r="F206" s="3" t="str">
        <f>D206-C206</f>
        <v>2.00</v>
      </c>
      <c r="G206" s="1"/>
      <c r="H206" s="1"/>
      <c r="I206" s="3"/>
      <c r="J206" s="1"/>
      <c r="K206" s="1"/>
    </row>
    <row r="207" ht="12.75" customHeight="1">
      <c r="A207" s="1" t="s">
        <v>10</v>
      </c>
      <c r="B207" s="3">
        <v>19.94</v>
      </c>
      <c r="C207" s="3"/>
      <c r="D207" s="3"/>
      <c r="E207" s="3" t="str">
        <f t="shared" si="45"/>
        <v>59.82</v>
      </c>
      <c r="F207" s="3" t="str">
        <f>F206+F209</f>
        <v>3.00</v>
      </c>
      <c r="G207" s="1"/>
      <c r="H207" s="1"/>
      <c r="I207" s="1"/>
      <c r="J207" s="1"/>
      <c r="K207" s="1"/>
    </row>
    <row r="208" ht="12.75" customHeight="1">
      <c r="A208" s="1" t="s">
        <v>11</v>
      </c>
      <c r="B208" s="3"/>
      <c r="C208" s="3"/>
      <c r="D208" s="3"/>
      <c r="E208" s="3">
        <v>1604.88</v>
      </c>
      <c r="F208" s="1"/>
      <c r="G208" s="1"/>
      <c r="H208" s="1"/>
      <c r="I208" s="3"/>
      <c r="J208" s="1"/>
      <c r="K208" s="1"/>
    </row>
    <row r="209" ht="12.75" customHeight="1">
      <c r="A209" s="1" t="s">
        <v>12</v>
      </c>
      <c r="B209" s="3">
        <v>78.45</v>
      </c>
      <c r="C209" s="3">
        <v>80.0</v>
      </c>
      <c r="D209" s="3">
        <v>81.0</v>
      </c>
      <c r="E209" s="3" t="str">
        <f>F209*B209</f>
        <v>78.45</v>
      </c>
      <c r="F209" s="3" t="str">
        <f>D209-C209</f>
        <v>1.00</v>
      </c>
      <c r="G209" s="1"/>
      <c r="H209" s="1"/>
      <c r="I209" s="1"/>
      <c r="J209" s="1"/>
      <c r="K209" s="1"/>
    </row>
    <row r="210" ht="12.75" customHeight="1">
      <c r="A210" s="1" t="s">
        <v>13</v>
      </c>
      <c r="B210" s="3"/>
      <c r="C210" s="3"/>
      <c r="D210" s="3"/>
      <c r="E210" s="3">
        <v>937.18</v>
      </c>
      <c r="F210" s="1"/>
      <c r="G210" s="1"/>
      <c r="H210" s="1"/>
      <c r="I210" s="1"/>
      <c r="J210" s="1"/>
      <c r="K210" s="1"/>
    </row>
    <row r="211" ht="12.75" customHeight="1">
      <c r="A211" s="1" t="s">
        <v>14</v>
      </c>
      <c r="B211" s="3"/>
      <c r="C211" s="3"/>
      <c r="D211" s="3"/>
      <c r="E211" s="3">
        <v>328.3</v>
      </c>
      <c r="F211" s="1"/>
      <c r="G211" s="1"/>
      <c r="H211" s="1"/>
      <c r="I211" s="3"/>
      <c r="J211" s="1"/>
      <c r="K211" s="1"/>
    </row>
    <row r="212" ht="12.75" customHeight="1">
      <c r="A212" s="1" t="s">
        <v>15</v>
      </c>
      <c r="B212" s="3"/>
      <c r="C212" s="3"/>
      <c r="D212" s="3"/>
      <c r="E212" s="3">
        <v>70.0</v>
      </c>
      <c r="F212" s="1"/>
      <c r="G212" s="1"/>
      <c r="H212" s="1"/>
      <c r="I212" s="1"/>
      <c r="J212" s="1"/>
      <c r="K212" s="1"/>
    </row>
    <row r="213" ht="12.75" customHeight="1">
      <c r="A213" s="1" t="s">
        <v>34</v>
      </c>
      <c r="B213" s="3"/>
      <c r="C213" s="3"/>
      <c r="D213" s="3"/>
      <c r="E213" s="3">
        <v>350.0</v>
      </c>
      <c r="F213" s="1"/>
      <c r="G213" s="1"/>
      <c r="H213" s="1" t="s">
        <v>35</v>
      </c>
      <c r="I213" s="1"/>
      <c r="J213" s="1"/>
      <c r="K213" s="1"/>
    </row>
    <row r="214" ht="15.75" customHeight="1">
      <c r="A214" s="5" t="s">
        <v>16</v>
      </c>
      <c r="B214" s="5"/>
      <c r="C214" s="5"/>
      <c r="D214" s="5"/>
      <c r="E214" s="6" t="str">
        <f>SUM(E203:E213)</f>
        <v>3876.47</v>
      </c>
      <c r="F214" s="5"/>
      <c r="G214" s="1"/>
      <c r="H214" s="1"/>
      <c r="I214" s="1"/>
      <c r="J214" s="1"/>
      <c r="K214" s="1"/>
    </row>
    <row r="215" ht="12.75" customHeight="1">
      <c r="A215" s="7" t="s">
        <v>39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2" t="s">
        <v>33</v>
      </c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/>
      <c r="H217" s="1"/>
      <c r="I217" s="1"/>
      <c r="J217" s="1"/>
      <c r="K217" s="1"/>
    </row>
    <row r="218" ht="12.75" customHeight="1">
      <c r="A218" s="1" t="s">
        <v>6</v>
      </c>
      <c r="B218" s="3">
        <v>96.43</v>
      </c>
      <c r="C218" s="3">
        <v>42.0</v>
      </c>
      <c r="D218" s="3">
        <v>43.0</v>
      </c>
      <c r="E218" s="3" t="str">
        <f t="shared" ref="E218:E219" si="46">F218*B218</f>
        <v>96.43</v>
      </c>
      <c r="F218" s="3" t="str">
        <f t="shared" ref="F218:F219" si="47">D218-C218</f>
        <v>1.00</v>
      </c>
      <c r="G218" s="1"/>
      <c r="H218" s="1"/>
      <c r="I218" s="1"/>
      <c r="J218" s="1"/>
      <c r="K218" s="1"/>
    </row>
    <row r="219" ht="12.75" customHeight="1">
      <c r="A219" s="1" t="s">
        <v>7</v>
      </c>
      <c r="B219" s="3">
        <v>4.06</v>
      </c>
      <c r="C219" s="3">
        <v>3412.0</v>
      </c>
      <c r="D219" s="3">
        <v>3520.0</v>
      </c>
      <c r="E219" s="3" t="str">
        <f t="shared" si="46"/>
        <v>438.48</v>
      </c>
      <c r="F219" s="3" t="str">
        <f t="shared" si="47"/>
        <v>108.00</v>
      </c>
      <c r="G219" s="1"/>
      <c r="H219" s="1"/>
      <c r="I219" s="3"/>
      <c r="J219" s="1"/>
      <c r="K219" s="1"/>
    </row>
    <row r="220" ht="12.75" customHeight="1">
      <c r="A220" s="1" t="s">
        <v>8</v>
      </c>
      <c r="B220" s="3"/>
      <c r="C220" s="3"/>
      <c r="D220" s="3"/>
      <c r="E220" s="3">
        <v>88.88</v>
      </c>
      <c r="F220" s="1"/>
      <c r="G220" s="1"/>
      <c r="H220" s="1"/>
      <c r="I220" s="1"/>
      <c r="J220" s="1"/>
      <c r="K220" s="1"/>
    </row>
    <row r="221" ht="12.75" customHeight="1">
      <c r="A221" s="1" t="s">
        <v>9</v>
      </c>
      <c r="B221" s="3">
        <v>17.08</v>
      </c>
      <c r="C221" s="3">
        <v>159.0</v>
      </c>
      <c r="D221" s="3">
        <v>164.0</v>
      </c>
      <c r="E221" s="3" t="str">
        <f t="shared" ref="E221:E222" si="48">F221*B221</f>
        <v>85.40</v>
      </c>
      <c r="F221" s="3" t="str">
        <f>D221-C221</f>
        <v>5.00</v>
      </c>
      <c r="G221" s="1"/>
      <c r="H221" s="1"/>
      <c r="I221" s="3"/>
      <c r="J221" s="1"/>
      <c r="K221" s="1"/>
    </row>
    <row r="222" ht="12.75" customHeight="1">
      <c r="A222" s="1" t="s">
        <v>10</v>
      </c>
      <c r="B222" s="3">
        <v>19.94</v>
      </c>
      <c r="C222" s="3"/>
      <c r="D222" s="3"/>
      <c r="E222" s="3" t="str">
        <f t="shared" si="48"/>
        <v>159.52</v>
      </c>
      <c r="F222" s="3" t="str">
        <f>F221+F224</f>
        <v>8.00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1604.88</v>
      </c>
      <c r="F223" s="1"/>
      <c r="G223" s="1"/>
      <c r="H223" s="1"/>
      <c r="I223" s="3"/>
      <c r="J223" s="1"/>
      <c r="K223" s="1"/>
    </row>
    <row r="224" ht="12.75" customHeight="1">
      <c r="A224" s="1" t="s">
        <v>12</v>
      </c>
      <c r="B224" s="3">
        <v>78.45</v>
      </c>
      <c r="C224" s="3">
        <v>77.0</v>
      </c>
      <c r="D224" s="3">
        <v>80.0</v>
      </c>
      <c r="E224" s="3" t="str">
        <f>F224*B224</f>
        <v>235.35</v>
      </c>
      <c r="F224" s="3" t="str">
        <f>D224-C224</f>
        <v>3.00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937.18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328.3</v>
      </c>
      <c r="F226" s="1"/>
      <c r="G226" s="1"/>
      <c r="H226" s="1"/>
      <c r="I226" s="3"/>
      <c r="J226" s="1"/>
      <c r="K226" s="1"/>
    </row>
    <row r="227" ht="12.75" customHeight="1">
      <c r="A227" s="1" t="s">
        <v>15</v>
      </c>
      <c r="B227" s="3"/>
      <c r="C227" s="3"/>
      <c r="D227" s="3"/>
      <c r="E227" s="3">
        <v>70.0</v>
      </c>
      <c r="F227" s="1"/>
      <c r="G227" s="1"/>
      <c r="H227" s="1"/>
      <c r="I227" s="1"/>
      <c r="J227" s="1"/>
      <c r="K227" s="1"/>
    </row>
    <row r="228" ht="12.75" customHeight="1">
      <c r="A228" s="1" t="s">
        <v>34</v>
      </c>
      <c r="B228" s="3"/>
      <c r="C228" s="3"/>
      <c r="D228" s="3"/>
      <c r="E228" s="3">
        <v>350.0</v>
      </c>
      <c r="F228" s="1"/>
      <c r="G228" s="1"/>
      <c r="H228" s="1" t="s">
        <v>35</v>
      </c>
      <c r="I228" s="1"/>
      <c r="J228" s="1"/>
      <c r="K228" s="1"/>
    </row>
    <row r="229" ht="15.75" customHeight="1">
      <c r="A229" s="5" t="s">
        <v>16</v>
      </c>
      <c r="B229" s="5"/>
      <c r="C229" s="5"/>
      <c r="D229" s="5"/>
      <c r="E229" s="6" t="str">
        <f>SUM(E218:E228)</f>
        <v>4394.42</v>
      </c>
      <c r="F229" s="5"/>
      <c r="G229" s="1"/>
      <c r="H229" s="1"/>
      <c r="I229" s="1"/>
      <c r="J229" s="1"/>
      <c r="K229" s="1"/>
    </row>
    <row r="230" ht="12.75" customHeight="1">
      <c r="A230" s="7" t="s">
        <v>39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2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3"/>
      <c r="J236" s="1"/>
      <c r="K236" s="1"/>
    </row>
    <row r="237" ht="12.75" customHeight="1">
      <c r="A237" s="1"/>
      <c r="B237" s="3"/>
      <c r="C237" s="3"/>
      <c r="D237" s="3"/>
      <c r="E237" s="3"/>
      <c r="F237" s="3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1"/>
      <c r="G238" s="1"/>
      <c r="H238" s="1"/>
      <c r="I238" s="3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1"/>
      <c r="G241" s="1"/>
      <c r="H241" s="1"/>
      <c r="I241" s="3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5.75" customHeight="1">
      <c r="A244" s="5"/>
      <c r="B244" s="5"/>
      <c r="C244" s="5"/>
      <c r="D244" s="5"/>
      <c r="E244" s="6"/>
      <c r="F244" s="5"/>
      <c r="G244" s="1"/>
      <c r="H244" s="1"/>
      <c r="I244" s="1"/>
      <c r="J244" s="1"/>
      <c r="K244" s="1"/>
    </row>
    <row r="245" ht="12.75" customHeight="1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2"/>
      <c r="E246" s="1"/>
      <c r="F246" s="1"/>
      <c r="G246" s="1"/>
      <c r="H246" s="1"/>
      <c r="I246" s="1"/>
      <c r="J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3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3"/>
      <c r="J251" s="1"/>
      <c r="K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  <c r="I253" s="3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3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5.75" customHeight="1">
      <c r="A259" s="5"/>
      <c r="B259" s="5"/>
      <c r="C259" s="5"/>
      <c r="D259" s="5"/>
      <c r="E259" s="6"/>
      <c r="F259" s="5"/>
      <c r="G259" s="1"/>
      <c r="H259" s="1"/>
      <c r="I259" s="1"/>
      <c r="J259" s="1"/>
      <c r="K259" s="1"/>
    </row>
    <row r="260" ht="12.75" customHeight="1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2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5"/>
      <c r="B274" s="5"/>
      <c r="C274" s="5"/>
      <c r="D274" s="5"/>
      <c r="E274" s="6"/>
      <c r="F274" s="5"/>
      <c r="G274" s="1"/>
      <c r="H274" s="1"/>
      <c r="I274" s="1"/>
      <c r="J274" s="1"/>
      <c r="K274" s="1"/>
    </row>
    <row r="275" ht="12.75" customHeight="1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B276" s="2"/>
    </row>
    <row r="277" ht="12.75" customHeight="1">
      <c r="B277" s="8"/>
      <c r="C277" s="8"/>
      <c r="D277" s="8"/>
      <c r="E277" s="8"/>
      <c r="F277" s="8"/>
    </row>
    <row r="278" ht="12.75" customHeight="1">
      <c r="A278" s="8"/>
      <c r="B278" s="3"/>
      <c r="C278" s="3"/>
      <c r="D278" s="3"/>
      <c r="E278" s="3"/>
      <c r="F278" s="3"/>
    </row>
    <row r="279" ht="12.75" customHeight="1">
      <c r="A279" s="8"/>
      <c r="B279" s="3"/>
      <c r="C279" s="3"/>
      <c r="D279" s="3"/>
      <c r="E279" s="3"/>
      <c r="F279" s="3"/>
    </row>
    <row r="280" ht="12.75" customHeight="1">
      <c r="A280" s="8"/>
      <c r="B280" s="3"/>
      <c r="C280" s="3"/>
      <c r="D280" s="3"/>
      <c r="E280" s="3"/>
    </row>
    <row r="281" ht="12.75" customHeight="1">
      <c r="A281" s="8"/>
      <c r="B281" s="3"/>
      <c r="C281" s="3"/>
      <c r="D281" s="3"/>
      <c r="E281" s="3"/>
      <c r="F281" s="3"/>
    </row>
    <row r="282" ht="12.75" customHeight="1">
      <c r="A282" s="8"/>
      <c r="B282" s="3"/>
      <c r="C282" s="3"/>
      <c r="D282" s="3"/>
      <c r="E282" s="3"/>
      <c r="F282" s="3"/>
    </row>
    <row r="283" ht="12.75" customHeight="1">
      <c r="A283" s="8"/>
      <c r="B283" s="3"/>
      <c r="C283" s="3"/>
      <c r="D283" s="3"/>
      <c r="E283" s="3"/>
    </row>
    <row r="284" ht="12.75" customHeight="1">
      <c r="A284" s="8"/>
      <c r="B284" s="3"/>
      <c r="C284" s="3"/>
      <c r="D284" s="3"/>
      <c r="E284" s="3"/>
      <c r="F284" s="3"/>
    </row>
    <row r="285" ht="12.75" customHeight="1">
      <c r="A285" s="8"/>
      <c r="B285" s="3"/>
      <c r="C285" s="3"/>
      <c r="D285" s="3"/>
      <c r="E285" s="3"/>
    </row>
    <row r="286" ht="12.75" customHeight="1">
      <c r="A286" s="8"/>
      <c r="B286" s="3"/>
      <c r="C286" s="3"/>
      <c r="D286" s="3"/>
      <c r="E286" s="3"/>
    </row>
    <row r="287" ht="12.75" customHeight="1">
      <c r="A287" s="8"/>
      <c r="B287" s="3"/>
      <c r="C287" s="3"/>
      <c r="D287" s="3"/>
      <c r="E287" s="3"/>
    </row>
    <row r="288" ht="12.75" customHeight="1">
      <c r="A288" s="8"/>
      <c r="B288" s="3"/>
      <c r="C288" s="3"/>
      <c r="D288" s="3"/>
      <c r="E288" s="3"/>
    </row>
    <row r="289" ht="15.75" customHeight="1">
      <c r="A289" s="5"/>
      <c r="B289" s="5"/>
      <c r="C289" s="5"/>
      <c r="D289" s="5"/>
      <c r="E289" s="6"/>
      <c r="F289" s="5"/>
    </row>
    <row r="290" ht="12.75" customHeight="1">
      <c r="A290" s="7"/>
    </row>
    <row r="291" ht="15.75" customHeight="1">
      <c r="B291" s="2"/>
    </row>
    <row r="292" ht="12.75" customHeight="1">
      <c r="B292" s="8"/>
      <c r="C292" s="8"/>
      <c r="D292" s="8"/>
      <c r="E292" s="8"/>
      <c r="F292" s="8"/>
    </row>
    <row r="293" ht="12.75" customHeight="1">
      <c r="A293" s="8"/>
      <c r="B293" s="3"/>
      <c r="C293" s="3"/>
      <c r="D293" s="3"/>
      <c r="E293" s="3"/>
      <c r="F293" s="3"/>
    </row>
    <row r="294" ht="12.75" customHeight="1">
      <c r="A294" s="8"/>
      <c r="B294" s="3"/>
      <c r="C294" s="3"/>
      <c r="D294" s="3"/>
      <c r="E294" s="3"/>
      <c r="F294" s="3"/>
    </row>
    <row r="295" ht="12.75" customHeight="1">
      <c r="A295" s="8"/>
      <c r="B295" s="3"/>
      <c r="C295" s="3"/>
      <c r="D295" s="3"/>
      <c r="E295" s="3"/>
    </row>
    <row r="296" ht="12.75" customHeight="1">
      <c r="A296" s="8"/>
      <c r="B296" s="3"/>
      <c r="C296" s="3"/>
      <c r="D296" s="3"/>
      <c r="E296" s="3"/>
      <c r="F296" s="3"/>
    </row>
    <row r="297" ht="12.75" customHeight="1">
      <c r="A297" s="8"/>
      <c r="B297" s="3"/>
      <c r="C297" s="3"/>
      <c r="D297" s="3"/>
      <c r="E297" s="3"/>
      <c r="F297" s="3"/>
    </row>
    <row r="298" ht="12.75" customHeight="1">
      <c r="A298" s="8"/>
      <c r="B298" s="3"/>
      <c r="C298" s="3"/>
      <c r="D298" s="3"/>
      <c r="E298" s="3"/>
    </row>
    <row r="299" ht="12.75" customHeight="1">
      <c r="A299" s="8"/>
      <c r="B299" s="3"/>
      <c r="C299" s="3"/>
      <c r="D299" s="3"/>
      <c r="E299" s="3"/>
      <c r="F299" s="3"/>
    </row>
    <row r="300" ht="12.75" customHeight="1">
      <c r="A300" s="8"/>
      <c r="B300" s="3"/>
      <c r="C300" s="3"/>
      <c r="D300" s="3"/>
      <c r="E300" s="3"/>
    </row>
    <row r="301" ht="12.75" customHeight="1">
      <c r="A301" s="8"/>
      <c r="B301" s="3"/>
      <c r="C301" s="3"/>
      <c r="D301" s="3"/>
      <c r="E301" s="3"/>
    </row>
    <row r="302" ht="12.75" customHeight="1">
      <c r="A302" s="8"/>
      <c r="B302" s="3"/>
      <c r="C302" s="3"/>
      <c r="D302" s="3"/>
      <c r="E302" s="3"/>
    </row>
    <row r="303" ht="12.75" customHeight="1">
      <c r="A303" s="8"/>
      <c r="B303" s="3"/>
      <c r="C303" s="3"/>
      <c r="D303" s="3"/>
      <c r="E303" s="3"/>
    </row>
    <row r="304" ht="15.75" customHeight="1">
      <c r="A304" s="5"/>
      <c r="B304" s="5"/>
      <c r="C304" s="5"/>
      <c r="D304" s="5"/>
      <c r="E304" s="6"/>
      <c r="F304" s="5"/>
    </row>
    <row r="305" ht="12.75" customHeight="1">
      <c r="A305" s="7"/>
    </row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</sheetData>
  <mergeCells count="21">
    <mergeCell ref="B231:D231"/>
    <mergeCell ref="B216:D216"/>
    <mergeCell ref="B159:D159"/>
    <mergeCell ref="B145:D145"/>
    <mergeCell ref="B187:D187"/>
    <mergeCell ref="B201:D201"/>
    <mergeCell ref="B276:D276"/>
    <mergeCell ref="B291:D291"/>
    <mergeCell ref="B246:D246"/>
    <mergeCell ref="B261:D261"/>
    <mergeCell ref="B173:D173"/>
    <mergeCell ref="B75:D75"/>
    <mergeCell ref="B89:D89"/>
    <mergeCell ref="B103:D103"/>
    <mergeCell ref="B117:D117"/>
    <mergeCell ref="B31:D31"/>
    <mergeCell ref="B46:D46"/>
    <mergeCell ref="B61:D61"/>
    <mergeCell ref="B131:D131"/>
    <mergeCell ref="B16:D16"/>
    <mergeCell ref="B1:D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10.0</v>
      </c>
      <c r="D3" s="3">
        <v>11.0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16433.0</v>
      </c>
      <c r="D4" s="3">
        <v>16548.0</v>
      </c>
      <c r="E4" s="3" t="str">
        <f t="shared" si="1"/>
        <v>489.90</v>
      </c>
      <c r="F4" s="3" t="str">
        <f t="shared" si="2"/>
        <v>115.00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87.38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762.0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5" t="s">
        <v>16</v>
      </c>
      <c r="B11" s="5"/>
      <c r="C11" s="5"/>
      <c r="D11" s="5"/>
      <c r="E11" s="6" t="str">
        <f>SUM(E3:E10)</f>
        <v>3776.30</v>
      </c>
      <c r="F11" s="1"/>
      <c r="G11" s="3" t="str">
        <f>7000+E11</f>
        <v>10776.30</v>
      </c>
      <c r="H11" s="1"/>
      <c r="I11" s="1"/>
      <c r="J11" s="1"/>
      <c r="K11" s="1"/>
    </row>
    <row r="12" ht="12.75" customHeight="1">
      <c r="A12" s="7" t="s">
        <v>39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8.0</v>
      </c>
      <c r="D15" s="3">
        <v>10.0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16279.0</v>
      </c>
      <c r="D16" s="3">
        <v>16433.0</v>
      </c>
      <c r="E16" s="3" t="str">
        <f t="shared" si="3"/>
        <v>656.04</v>
      </c>
      <c r="F16" s="3" t="str">
        <f t="shared" si="4"/>
        <v>154.00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87.38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762.0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5" t="s">
        <v>16</v>
      </c>
      <c r="B23" s="5"/>
      <c r="C23" s="5"/>
      <c r="D23" s="5"/>
      <c r="E23" s="6" t="str">
        <f>SUM(E15:E22)</f>
        <v>4038.55</v>
      </c>
      <c r="F23" s="1"/>
      <c r="G23" s="3" t="str">
        <f>7000+E23</f>
        <v>11038.55</v>
      </c>
      <c r="H23" s="1"/>
      <c r="I23" s="1"/>
      <c r="J23" s="1"/>
      <c r="K23" s="1"/>
    </row>
    <row r="24" ht="12.75" customHeight="1">
      <c r="A24" s="7" t="s">
        <v>39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6.0</v>
      </c>
      <c r="D27" s="3">
        <v>8.0</v>
      </c>
      <c r="E27" s="3" t="str">
        <f t="shared" ref="E27:E28" si="5">F27*B27</f>
        <v>192.22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16114.0</v>
      </c>
      <c r="D28" s="3">
        <v>16279.0</v>
      </c>
      <c r="E28" s="3" t="str">
        <f t="shared" si="5"/>
        <v>702.90</v>
      </c>
      <c r="F28" s="3" t="str">
        <f t="shared" si="6"/>
        <v>165.00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630.49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5" t="s">
        <v>16</v>
      </c>
      <c r="B35" s="5"/>
      <c r="C35" s="5"/>
      <c r="D35" s="5"/>
      <c r="E35" s="6" t="str">
        <f>SUM(E27:E34)</f>
        <v>3961.89</v>
      </c>
      <c r="F35" s="1"/>
      <c r="G35" s="3" t="str">
        <f>7000+E35</f>
        <v>10961.89</v>
      </c>
      <c r="H35" s="1"/>
      <c r="I35" s="1"/>
      <c r="J35" s="1"/>
      <c r="K35" s="1"/>
    </row>
    <row r="36" ht="12.75" customHeight="1">
      <c r="A36" s="7" t="s">
        <v>39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4.0</v>
      </c>
      <c r="D39" s="3">
        <v>6.0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15922.0</v>
      </c>
      <c r="D40" s="3">
        <v>16114.0</v>
      </c>
      <c r="E40" s="3" t="str">
        <f t="shared" si="7"/>
        <v>817.92</v>
      </c>
      <c r="F40" s="3" t="str">
        <f t="shared" si="8"/>
        <v>192.00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809.71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5" t="s">
        <v>16</v>
      </c>
      <c r="B47" s="5"/>
      <c r="C47" s="5"/>
      <c r="D47" s="5"/>
      <c r="E47" s="6" t="str">
        <f>SUM(E39:E46)</f>
        <v>4216.74</v>
      </c>
      <c r="F47" s="1"/>
      <c r="G47" s="3" t="str">
        <f>7000+E47</f>
        <v>11216.74</v>
      </c>
      <c r="H47" s="1"/>
      <c r="I47" s="1"/>
      <c r="J47" s="1"/>
      <c r="K47" s="1"/>
    </row>
    <row r="48" ht="12.75" customHeight="1">
      <c r="A48" s="7" t="s">
        <v>39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3.0</v>
      </c>
      <c r="D51" s="3">
        <v>4.0</v>
      </c>
      <c r="E51" s="3" t="str">
        <f t="shared" ref="E51:E52" si="9">F51*B51</f>
        <v>96.11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15792.0</v>
      </c>
      <c r="D52" s="3">
        <v>15922.0</v>
      </c>
      <c r="E52" s="3" t="str">
        <f t="shared" si="9"/>
        <v>553.80</v>
      </c>
      <c r="F52" s="3" t="str">
        <f t="shared" si="10"/>
        <v>130.00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95.37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770.32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SUM(E51:E58)</f>
        <v>3852.87</v>
      </c>
      <c r="F59" s="1"/>
      <c r="G59" s="3" t="str">
        <f>7000+E59</f>
        <v>10852.87</v>
      </c>
      <c r="H59" s="1"/>
      <c r="I59" s="1"/>
      <c r="J59" s="1"/>
      <c r="K59" s="1"/>
    </row>
    <row r="60" ht="12.75" customHeight="1">
      <c r="A60" s="7" t="s">
        <v>39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0.0</v>
      </c>
      <c r="D63" s="3">
        <v>3.0</v>
      </c>
      <c r="E63" s="3" t="str">
        <f t="shared" ref="E63:E64" si="11">F63*B63</f>
        <v>288.33</v>
      </c>
      <c r="F63" s="3" t="str">
        <f t="shared" ref="F63:F64" si="12">D63-C63</f>
        <v>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15670.0</v>
      </c>
      <c r="D64" s="3">
        <v>15792.0</v>
      </c>
      <c r="E64" s="3" t="str">
        <f t="shared" si="11"/>
        <v>519.72</v>
      </c>
      <c r="F64" s="3" t="str">
        <f t="shared" si="12"/>
        <v>122.00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95.37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770.32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5" t="s">
        <v>16</v>
      </c>
      <c r="B71" s="5"/>
      <c r="C71" s="5"/>
      <c r="D71" s="5"/>
      <c r="E71" s="6" t="str">
        <f>SUM(E63:E70)</f>
        <v>4011.01</v>
      </c>
      <c r="F71" s="1"/>
      <c r="G71" s="3" t="str">
        <f>7000+E71</f>
        <v>11011.01</v>
      </c>
      <c r="H71" s="1"/>
      <c r="I71" s="1"/>
      <c r="J71" s="1"/>
      <c r="K71" s="1"/>
    </row>
    <row r="72" ht="12.75" customHeight="1">
      <c r="A72" s="7" t="s">
        <v>39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23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151.0</v>
      </c>
      <c r="D75" s="3">
        <v>153.0</v>
      </c>
      <c r="E75" s="3" t="str">
        <f t="shared" ref="E75:E76" si="13">F75*B75</f>
        <v>192.22</v>
      </c>
      <c r="F75" s="3" t="str">
        <f t="shared" ref="F75:F76" si="14">D75-C75</f>
        <v>2.00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15521.0</v>
      </c>
      <c r="D76" s="3">
        <v>15670.0</v>
      </c>
      <c r="E76" s="3" t="str">
        <f t="shared" si="13"/>
        <v>634.74</v>
      </c>
      <c r="F76" s="3" t="str">
        <f t="shared" si="14"/>
        <v>149.00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95.37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770.32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SUM(E75:E82)</f>
        <v>4029.92</v>
      </c>
      <c r="F83" s="1"/>
      <c r="G83" s="3" t="str">
        <f>7000+E83</f>
        <v>11029.92</v>
      </c>
      <c r="H83" s="1"/>
      <c r="I83" s="1"/>
      <c r="J83" s="1"/>
      <c r="K83" s="1"/>
    </row>
    <row r="84" ht="12.75" customHeight="1">
      <c r="A84" s="7" t="s">
        <v>39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150.0</v>
      </c>
      <c r="D87" s="3">
        <v>151.0</v>
      </c>
      <c r="E87" s="3" t="str">
        <f t="shared" ref="E87:E88" si="15">F87*B87</f>
        <v>96.11</v>
      </c>
      <c r="F87" s="3" t="str">
        <f t="shared" ref="F87:F88" si="16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15354.0</v>
      </c>
      <c r="D88" s="3">
        <v>15521.0</v>
      </c>
      <c r="E88" s="3" t="str">
        <f t="shared" si="15"/>
        <v>711.42</v>
      </c>
      <c r="F88" s="3" t="str">
        <f t="shared" si="16"/>
        <v>167.00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95.37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770.32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5" t="s">
        <v>16</v>
      </c>
      <c r="B95" s="5"/>
      <c r="C95" s="5"/>
      <c r="D95" s="5"/>
      <c r="E95" s="6" t="str">
        <f>SUM(E87:E94)</f>
        <v>4010.49</v>
      </c>
      <c r="F95" s="1"/>
      <c r="G95" s="1"/>
      <c r="H95" s="1"/>
      <c r="I95" s="1"/>
      <c r="J95" s="1"/>
      <c r="K95" s="1"/>
    </row>
    <row r="96" ht="12.75" customHeight="1">
      <c r="A96" s="7" t="s">
        <v>39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25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150.0</v>
      </c>
      <c r="D99" s="3">
        <v>150.0</v>
      </c>
      <c r="E99" s="3" t="str">
        <f t="shared" ref="E99:E100" si="17">F99*B99</f>
        <v>0.00</v>
      </c>
      <c r="F99" s="3" t="str">
        <f t="shared" ref="F99:F100" si="18">D99-C99</f>
        <v>0.00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15222.0</v>
      </c>
      <c r="D100" s="3">
        <v>15354.0</v>
      </c>
      <c r="E100" s="3" t="str">
        <f t="shared" si="17"/>
        <v>562.32</v>
      </c>
      <c r="F100" s="3" t="str">
        <f t="shared" si="18"/>
        <v>132.00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770.32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652.99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5" t="s">
        <v>16</v>
      </c>
      <c r="B107" s="5"/>
      <c r="C107" s="5"/>
      <c r="D107" s="5"/>
      <c r="E107" s="6" t="str">
        <f>SUM(E99:E106)</f>
        <v>3608.56</v>
      </c>
      <c r="F107" s="1"/>
      <c r="G107" s="1"/>
      <c r="H107" s="1"/>
      <c r="I107" s="1"/>
      <c r="J107" s="1"/>
      <c r="K107" s="1"/>
    </row>
    <row r="108" ht="12.75" customHeight="1">
      <c r="A108" s="7" t="s">
        <v>39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149.0</v>
      </c>
      <c r="D111" s="3">
        <v>150.0</v>
      </c>
      <c r="E111" s="3" t="str">
        <f t="shared" ref="E111:E112" si="19">F111*B111</f>
        <v>91.53</v>
      </c>
      <c r="F111" s="3" t="str">
        <f t="shared" ref="F111:F112" si="20">D111-C111</f>
        <v>1.00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15090.0</v>
      </c>
      <c r="D112" s="3">
        <v>15222.0</v>
      </c>
      <c r="E112" s="3" t="str">
        <f t="shared" si="19"/>
        <v>535.92</v>
      </c>
      <c r="F112" s="3" t="str">
        <f t="shared" si="20"/>
        <v>132.00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625.13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SUM(E111:E118)</f>
        <v>3546.49</v>
      </c>
      <c r="F119" s="1"/>
      <c r="G119" s="1"/>
      <c r="H119" s="1"/>
      <c r="I119" s="1"/>
      <c r="J119" s="1"/>
      <c r="K119" s="1"/>
    </row>
    <row r="120" ht="12.75" customHeight="1">
      <c r="A120" s="7" t="s">
        <v>39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148.0</v>
      </c>
      <c r="D123" s="3">
        <v>149.0</v>
      </c>
      <c r="E123" s="3" t="str">
        <f t="shared" ref="E123:E124" si="21">F123*B123</f>
        <v>91.53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14974.0</v>
      </c>
      <c r="D124" s="3">
        <v>15090.0</v>
      </c>
      <c r="E124" s="3" t="str">
        <f t="shared" si="21"/>
        <v>470.96</v>
      </c>
      <c r="F124" s="3" t="str">
        <f t="shared" si="22"/>
        <v>116.00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722.12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775.51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5" t="s">
        <v>16</v>
      </c>
      <c r="B131" s="5"/>
      <c r="C131" s="5"/>
      <c r="D131" s="5"/>
      <c r="E131" s="6" t="str">
        <f>SUM(E123:E130)</f>
        <v>3631.91</v>
      </c>
      <c r="F131" s="1"/>
      <c r="G131" s="1"/>
      <c r="H131" s="1"/>
      <c r="I131" s="1"/>
      <c r="J131" s="1"/>
      <c r="K131" s="1"/>
    </row>
    <row r="132" ht="12.75" customHeight="1">
      <c r="A132" s="7" t="s">
        <v>39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147.0</v>
      </c>
      <c r="D135" s="3">
        <v>148.0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14841.0</v>
      </c>
      <c r="D136" s="3">
        <v>14974.0</v>
      </c>
      <c r="E136" s="3" t="str">
        <f t="shared" si="23"/>
        <v>539.98</v>
      </c>
      <c r="F136" s="3" t="str">
        <f t="shared" si="24"/>
        <v>133.00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74.06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722.12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775.51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5" t="s">
        <v>16</v>
      </c>
      <c r="B143" s="5"/>
      <c r="C143" s="5"/>
      <c r="D143" s="5"/>
      <c r="E143" s="6" t="str">
        <f>SUM(E135:E142)</f>
        <v>3700.93</v>
      </c>
      <c r="F143" s="1"/>
      <c r="G143" s="1"/>
      <c r="H143" s="1"/>
      <c r="I143" s="1"/>
      <c r="J143" s="1"/>
      <c r="K143" s="1"/>
    </row>
    <row r="144" ht="12.75" customHeight="1">
      <c r="A144" s="7" t="s">
        <v>39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145.0</v>
      </c>
      <c r="D147" s="3">
        <v>147.0</v>
      </c>
      <c r="E147" s="3" t="str">
        <f t="shared" ref="E147:E148" si="25">F147*B147</f>
        <v>183.06</v>
      </c>
      <c r="F147" s="3" t="str">
        <f t="shared" ref="F147:F148" si="26">D147-C147</f>
        <v>2.00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14699.0</v>
      </c>
      <c r="D148" s="3">
        <v>14841.0</v>
      </c>
      <c r="E148" s="3" t="str">
        <f t="shared" si="25"/>
        <v>576.52</v>
      </c>
      <c r="F148" s="3" t="str">
        <f t="shared" si="26"/>
        <v>142.00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74.06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722.12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775.51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5" t="s">
        <v>16</v>
      </c>
      <c r="B155" s="5"/>
      <c r="C155" s="5"/>
      <c r="D155" s="5"/>
      <c r="E155" s="6" t="str">
        <f>SUM(E147:E154)</f>
        <v>3829.00</v>
      </c>
      <c r="F155" s="1"/>
      <c r="G155" s="1"/>
      <c r="H155" s="1"/>
      <c r="I155" s="1"/>
      <c r="J155" s="1"/>
      <c r="K155" s="1"/>
    </row>
    <row r="156" ht="12.75" customHeight="1">
      <c r="A156" s="7" t="s">
        <v>39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31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144.0</v>
      </c>
      <c r="D159" s="3">
        <v>145.0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14576.0</v>
      </c>
      <c r="D160" s="3">
        <v>14699.0</v>
      </c>
      <c r="E160" s="3" t="str">
        <f t="shared" si="27"/>
        <v>499.38</v>
      </c>
      <c r="F160" s="3" t="str">
        <f t="shared" si="28"/>
        <v>123.00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74.06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722.12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775.51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SUM(E159:E166)</f>
        <v>3660.33</v>
      </c>
      <c r="F167" s="1"/>
      <c r="G167" s="1"/>
      <c r="H167" s="1"/>
      <c r="I167" s="1"/>
      <c r="J167" s="1"/>
      <c r="K167" s="1"/>
    </row>
    <row r="168" ht="12.75" customHeight="1">
      <c r="A168" s="7" t="s">
        <v>39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32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141.0</v>
      </c>
      <c r="D171" s="3">
        <v>144.0</v>
      </c>
      <c r="E171" s="3" t="str">
        <f t="shared" ref="E171:E172" si="29">F171*B171</f>
        <v>274.59</v>
      </c>
      <c r="F171" s="3" t="str">
        <f t="shared" ref="F171:F172" si="30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14456.0</v>
      </c>
      <c r="D172" s="3">
        <v>14576.0</v>
      </c>
      <c r="E172" s="3" t="str">
        <f t="shared" si="29"/>
        <v>487.20</v>
      </c>
      <c r="F172" s="3" t="str">
        <f t="shared" si="30"/>
        <v>120.00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74.06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600.31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722.12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775.51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SUM(E171:E178)</f>
        <v>3831.21</v>
      </c>
      <c r="F179" s="1"/>
      <c r="G179" s="1"/>
      <c r="H179" s="1"/>
      <c r="I179" s="1"/>
      <c r="J179" s="1"/>
      <c r="K179" s="1"/>
    </row>
    <row r="180" ht="12.75" customHeight="1">
      <c r="A180" s="7" t="s">
        <v>39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33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139.0</v>
      </c>
      <c r="D183" s="3">
        <v>141.0</v>
      </c>
      <c r="E183" s="3" t="str">
        <f t="shared" ref="E183:E184" si="31">F183*B183</f>
        <v>183.06</v>
      </c>
      <c r="F183" s="3" t="str">
        <f t="shared" ref="F183:F184" si="32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14321.0</v>
      </c>
      <c r="D184" s="3">
        <v>14456.0</v>
      </c>
      <c r="E184" s="3" t="str">
        <f t="shared" si="31"/>
        <v>548.10</v>
      </c>
      <c r="F184" s="3" t="str">
        <f t="shared" si="32"/>
        <v>135.00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777.02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776.22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654.52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5" t="s">
        <v>16</v>
      </c>
      <c r="B191" s="5"/>
      <c r="C191" s="5"/>
      <c r="D191" s="5"/>
      <c r="E191" s="6" t="str">
        <f>SUM(E183:E190)</f>
        <v>3831.79</v>
      </c>
      <c r="F191" s="1"/>
      <c r="G191" s="1"/>
      <c r="H191" s="1"/>
      <c r="I191" s="1"/>
      <c r="J191" s="1"/>
      <c r="K191" s="1"/>
    </row>
    <row r="192" ht="12.75" customHeight="1">
      <c r="A192" s="7" t="s">
        <v>39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/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3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5.75" customHeight="1">
      <c r="A203" s="5"/>
      <c r="B203" s="5"/>
      <c r="C203" s="5"/>
      <c r="D203" s="5"/>
      <c r="E203" s="6"/>
      <c r="F203" s="1"/>
      <c r="G203" s="1"/>
      <c r="H203" s="1"/>
      <c r="I203" s="1"/>
      <c r="J203" s="1"/>
      <c r="K203" s="1"/>
    </row>
    <row r="204" ht="12.75" customHeight="1">
      <c r="A204" s="7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/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3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5.75" customHeight="1">
      <c r="A215" s="5"/>
      <c r="B215" s="5"/>
      <c r="C215" s="5"/>
      <c r="D215" s="5"/>
      <c r="E215" s="6"/>
      <c r="F215" s="1"/>
      <c r="G215" s="1"/>
      <c r="H215" s="1"/>
      <c r="I215" s="1"/>
      <c r="J215" s="1"/>
      <c r="K215" s="1"/>
    </row>
    <row r="216" ht="12.75" customHeight="1">
      <c r="A216" s="7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/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5.75" customHeight="1">
      <c r="A227" s="5"/>
      <c r="B227" s="5"/>
      <c r="C227" s="5"/>
      <c r="D227" s="5"/>
      <c r="E227" s="6"/>
      <c r="F227" s="1"/>
      <c r="G227" s="1"/>
      <c r="H227" s="1"/>
      <c r="I227" s="1"/>
      <c r="J227" s="1"/>
      <c r="K227" s="1"/>
    </row>
    <row r="228" ht="12.75" customHeight="1">
      <c r="A228" s="7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B229" s="2"/>
    </row>
    <row r="230" ht="12.75" customHeight="1">
      <c r="B230" s="8"/>
      <c r="C230" s="8"/>
      <c r="D230" s="8"/>
      <c r="E230" s="8"/>
      <c r="F230" s="8"/>
    </row>
    <row r="231" ht="12.75" customHeight="1">
      <c r="A231" s="8"/>
      <c r="B231" s="3"/>
      <c r="C231" s="3"/>
      <c r="D231" s="3"/>
      <c r="E231" s="3"/>
      <c r="F231" s="3"/>
    </row>
    <row r="232" ht="12.75" customHeight="1">
      <c r="A232" s="8"/>
      <c r="B232" s="3"/>
      <c r="C232" s="3"/>
      <c r="D232" s="3"/>
      <c r="E232" s="3"/>
      <c r="F232" s="3"/>
    </row>
    <row r="233" ht="12.75" customHeight="1">
      <c r="A233" s="8"/>
      <c r="B233" s="3"/>
      <c r="C233" s="3"/>
      <c r="D233" s="3"/>
      <c r="E233" s="3"/>
    </row>
    <row r="234" ht="12.75" customHeight="1">
      <c r="A234" s="8"/>
      <c r="B234" s="3"/>
      <c r="C234" s="3"/>
      <c r="D234" s="3"/>
      <c r="E234" s="3"/>
      <c r="F234" s="3"/>
    </row>
    <row r="235" ht="12.75" customHeight="1">
      <c r="A235" s="8"/>
      <c r="B235" s="3"/>
      <c r="C235" s="3"/>
      <c r="D235" s="3"/>
      <c r="E235" s="3"/>
    </row>
    <row r="236" ht="12.75" customHeight="1">
      <c r="A236" s="8"/>
      <c r="B236" s="3"/>
      <c r="C236" s="3"/>
      <c r="D236" s="3"/>
      <c r="E236" s="3"/>
      <c r="F236" s="3"/>
    </row>
    <row r="237" ht="12.75" customHeight="1">
      <c r="A237" s="1"/>
      <c r="B237" s="2"/>
      <c r="E237" s="1"/>
      <c r="F237" s="1"/>
      <c r="G237" s="1"/>
      <c r="H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</row>
    <row r="239" ht="15.75" customHeight="1">
      <c r="A239" s="1"/>
      <c r="B239" s="3"/>
      <c r="C239" s="3"/>
      <c r="D239" s="3"/>
      <c r="E239" s="3"/>
      <c r="F239" s="3"/>
      <c r="G239" s="1"/>
      <c r="H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</row>
    <row r="241" ht="15.75" customHeight="1">
      <c r="A241" s="1"/>
      <c r="B241" s="3"/>
      <c r="C241" s="3"/>
      <c r="D241" s="3"/>
      <c r="E241" s="3"/>
      <c r="F241" s="1"/>
      <c r="G241" s="1"/>
      <c r="H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</row>
    <row r="247" ht="12.75" customHeight="1">
      <c r="A247" s="5"/>
      <c r="B247" s="5"/>
      <c r="C247" s="5"/>
      <c r="D247" s="5"/>
      <c r="E247" s="6"/>
      <c r="F247" s="1"/>
      <c r="G247" s="1"/>
      <c r="H247" s="1"/>
    </row>
    <row r="248" ht="12.75" customHeight="1">
      <c r="A248" s="7"/>
      <c r="B248" s="3"/>
      <c r="C248" s="3"/>
      <c r="D248" s="3"/>
      <c r="E248" s="3"/>
      <c r="F248" s="1"/>
      <c r="G248" s="1"/>
      <c r="H248" s="1"/>
    </row>
    <row r="249" ht="12.75" customHeight="1">
      <c r="A249" s="1"/>
      <c r="B249" s="2"/>
      <c r="E249" s="1"/>
      <c r="F249" s="1"/>
      <c r="G249" s="1"/>
      <c r="H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</row>
    <row r="251" ht="15.75" customHeight="1">
      <c r="A251" s="1"/>
      <c r="B251" s="3"/>
      <c r="C251" s="3"/>
      <c r="D251" s="3"/>
      <c r="E251" s="3"/>
      <c r="F251" s="3"/>
      <c r="G251" s="1"/>
      <c r="H251" s="1"/>
    </row>
    <row r="252" ht="12.75" customHeight="1">
      <c r="A252" s="1"/>
      <c r="B252" s="3"/>
      <c r="C252" s="3"/>
      <c r="D252" s="3"/>
      <c r="E252" s="3"/>
      <c r="F252" s="3"/>
      <c r="G252" s="1"/>
      <c r="H252" s="1"/>
    </row>
    <row r="253" ht="12.75" customHeight="1">
      <c r="A253" s="1"/>
      <c r="B253" s="3"/>
      <c r="C253" s="3"/>
      <c r="D253" s="3"/>
      <c r="E253" s="3"/>
      <c r="F253" s="1"/>
      <c r="G253" s="1"/>
      <c r="H253" s="1"/>
    </row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</sheetData>
  <mergeCells count="24">
    <mergeCell ref="B49:D49"/>
    <mergeCell ref="B61:D61"/>
    <mergeCell ref="B85:D85"/>
    <mergeCell ref="B73:D73"/>
    <mergeCell ref="B133:D133"/>
    <mergeCell ref="B145:D145"/>
    <mergeCell ref="B157:D157"/>
    <mergeCell ref="B169:D169"/>
    <mergeCell ref="B109:D109"/>
    <mergeCell ref="B97:D97"/>
    <mergeCell ref="B25:D25"/>
    <mergeCell ref="B13:D13"/>
    <mergeCell ref="B1:D1"/>
    <mergeCell ref="B37:D37"/>
    <mergeCell ref="B121:D121"/>
    <mergeCell ref="B193:D193"/>
    <mergeCell ref="B205:D205"/>
    <mergeCell ref="B217:D217"/>
    <mergeCell ref="B229:D229"/>
    <mergeCell ref="B237:D237"/>
    <mergeCell ref="B261:D261"/>
    <mergeCell ref="B249:D249"/>
    <mergeCell ref="B273:D273"/>
    <mergeCell ref="B181:D18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4.87</v>
      </c>
      <c r="C3" s="3">
        <v>73794.0</v>
      </c>
      <c r="D3" s="3">
        <v>73875.0</v>
      </c>
      <c r="E3" s="3" t="str">
        <f>F3*B3</f>
        <v>394.47</v>
      </c>
      <c r="F3" s="3" t="str">
        <f>D3-C3</f>
        <v>81.00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1184.0</v>
      </c>
      <c r="D5" s="3">
        <v>1187.0</v>
      </c>
      <c r="E5" s="3" t="str">
        <f t="shared" ref="E5:E6" si="1">F5*B5</f>
        <v>126.90</v>
      </c>
      <c r="F5" s="3" t="str">
        <f>D5-C5</f>
        <v>3.00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185.40</v>
      </c>
      <c r="F6" s="3" t="str">
        <f>F5+F8</f>
        <v>6.00</v>
      </c>
      <c r="G6" s="1"/>
    </row>
    <row r="7">
      <c r="A7" s="1" t="s">
        <v>11</v>
      </c>
      <c r="B7" s="3"/>
      <c r="C7" s="3"/>
      <c r="D7" s="3"/>
      <c r="E7" s="3">
        <v>1474.44</v>
      </c>
      <c r="F7" s="1"/>
      <c r="G7" s="1"/>
    </row>
    <row r="8">
      <c r="A8" s="1" t="s">
        <v>12</v>
      </c>
      <c r="B8" s="3">
        <v>205.15</v>
      </c>
      <c r="C8" s="3">
        <v>592.0</v>
      </c>
      <c r="D8" s="3">
        <v>595.0</v>
      </c>
      <c r="E8" s="3" t="str">
        <f>B8*F8</f>
        <v>615.45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40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38</v>
      </c>
      <c r="B13" s="3"/>
      <c r="C13" s="3"/>
      <c r="D13" s="3"/>
      <c r="E13" s="3">
        <v>245.0</v>
      </c>
      <c r="F13" s="1"/>
      <c r="G13" s="1"/>
    </row>
    <row r="14">
      <c r="A14" s="5" t="s">
        <v>16</v>
      </c>
      <c r="B14" s="5"/>
      <c r="C14" s="5"/>
      <c r="D14" s="5"/>
      <c r="E14" s="6" t="str">
        <f>SUM(E3:E13)</f>
        <v>6210.14</v>
      </c>
      <c r="F14" s="1"/>
      <c r="G14" s="3" t="str">
        <f>E14+24000</f>
        <v>30210.14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4.87</v>
      </c>
      <c r="C18" s="3">
        <v>73744.0</v>
      </c>
      <c r="D18" s="3">
        <v>73794.0</v>
      </c>
      <c r="E18" s="3" t="str">
        <f>F18*B18</f>
        <v>243.50</v>
      </c>
      <c r="F18" s="3" t="str">
        <f>D18-C18</f>
        <v>50.00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1182.0</v>
      </c>
      <c r="D20" s="3">
        <v>1184.0</v>
      </c>
      <c r="E20" s="3" t="str">
        <f t="shared" ref="E20:E21" si="2">F20*B20</f>
        <v>84.60</v>
      </c>
      <c r="F20" s="3" t="str">
        <f>D20-C20</f>
        <v>2.00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92.70</v>
      </c>
      <c r="F21" s="3" t="str">
        <f>F20+F23</f>
        <v>3.00</v>
      </c>
      <c r="G21" s="1"/>
    </row>
    <row r="22" ht="15.75" customHeight="1">
      <c r="A22" s="1" t="s">
        <v>11</v>
      </c>
      <c r="B22" s="3"/>
      <c r="C22" s="3"/>
      <c r="D22" s="3"/>
      <c r="E22" s="3">
        <v>1474.44</v>
      </c>
      <c r="F22" s="1"/>
      <c r="G22" s="1"/>
    </row>
    <row r="23" ht="15.75" customHeight="1">
      <c r="A23" s="1" t="s">
        <v>12</v>
      </c>
      <c r="B23" s="3">
        <v>205.15</v>
      </c>
      <c r="C23" s="3">
        <v>591.0</v>
      </c>
      <c r="D23" s="3">
        <v>592.0</v>
      </c>
      <c r="E23" s="3" t="str">
        <f>B23*F23</f>
        <v>205.15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40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38</v>
      </c>
      <c r="B28" s="3"/>
      <c r="C28" s="3"/>
      <c r="D28" s="3"/>
      <c r="E28" s="3">
        <v>245.0</v>
      </c>
      <c r="F28" s="1"/>
      <c r="G28" s="1"/>
    </row>
    <row r="29" ht="15.75" customHeight="1">
      <c r="A29" s="5" t="s">
        <v>16</v>
      </c>
      <c r="B29" s="5"/>
      <c r="C29" s="5"/>
      <c r="D29" s="5"/>
      <c r="E29" s="6" t="str">
        <f>SUM(E18:E28)</f>
        <v>5509.13</v>
      </c>
      <c r="F29" s="1"/>
      <c r="G29" s="3" t="str">
        <f>E29+24000</f>
        <v>29509.13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73639.0</v>
      </c>
      <c r="D33" s="3">
        <v>73744.0</v>
      </c>
      <c r="E33" s="3" t="str">
        <f>F33*B33</f>
        <v>511.35</v>
      </c>
      <c r="F33" s="3" t="str">
        <f>D33-C33</f>
        <v>105.00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1177.0</v>
      </c>
      <c r="D35" s="3">
        <v>1182.0</v>
      </c>
      <c r="E35" s="3" t="str">
        <f t="shared" ref="E35:E36" si="3">F35*B35</f>
        <v>211.50</v>
      </c>
      <c r="F35" s="3" t="str">
        <f>D35-C35</f>
        <v>5.00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 t="shared" si="3"/>
        <v>339.90</v>
      </c>
      <c r="F36" s="3" t="str">
        <f>F35+F38</f>
        <v>11.00</v>
      </c>
      <c r="G36" s="1"/>
    </row>
    <row r="37" ht="15.75" customHeight="1">
      <c r="A37" s="1" t="s">
        <v>11</v>
      </c>
      <c r="B37" s="3"/>
      <c r="C37" s="3"/>
      <c r="D37" s="3"/>
      <c r="E37" s="3">
        <v>1474.44</v>
      </c>
      <c r="F37" s="1"/>
      <c r="G37" s="1"/>
    </row>
    <row r="38" ht="15.75" customHeight="1">
      <c r="A38" s="1" t="s">
        <v>12</v>
      </c>
      <c r="B38" s="3">
        <v>205.15</v>
      </c>
      <c r="C38" s="3">
        <v>585.0</v>
      </c>
      <c r="D38" s="3">
        <v>591.0</v>
      </c>
      <c r="E38" s="3" t="str">
        <f>B38*F38</f>
        <v>1230.90</v>
      </c>
      <c r="F38" s="3" t="str">
        <f>D38-C38</f>
        <v>6.00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40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38</v>
      </c>
      <c r="B43" s="3"/>
      <c r="C43" s="3"/>
      <c r="D43" s="3"/>
      <c r="E43" s="3">
        <v>245.0</v>
      </c>
      <c r="F43" s="1"/>
      <c r="G43" s="1"/>
    </row>
    <row r="44" ht="15.75" customHeight="1">
      <c r="A44" s="5" t="s">
        <v>16</v>
      </c>
      <c r="B44" s="5"/>
      <c r="C44" s="5"/>
      <c r="D44" s="5"/>
      <c r="E44" s="6" t="str">
        <f>SUM(E33:E43)</f>
        <v>7176.83</v>
      </c>
      <c r="F44" s="1"/>
      <c r="G44" s="3" t="str">
        <f>E44+24000</f>
        <v>31176.83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73562.0</v>
      </c>
      <c r="D48" s="3">
        <v>73639.0</v>
      </c>
      <c r="E48" s="3" t="str">
        <f>F48*B48</f>
        <v>374.99</v>
      </c>
      <c r="F48" s="3" t="str">
        <f>D48-C48</f>
        <v>77.00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1172.0</v>
      </c>
      <c r="D50" s="3">
        <v>1177.0</v>
      </c>
      <c r="E50" s="3" t="str">
        <f t="shared" ref="E50:E51" si="4">F50*B50</f>
        <v>211.50</v>
      </c>
      <c r="F50" s="3" t="str">
        <f>D50-C50</f>
        <v>5.00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278.10</v>
      </c>
      <c r="F51" s="3" t="str">
        <f>F50+F53</f>
        <v>9.00</v>
      </c>
      <c r="G51" s="1"/>
    </row>
    <row r="52" ht="15.75" customHeight="1">
      <c r="A52" s="1" t="s">
        <v>11</v>
      </c>
      <c r="B52" s="3"/>
      <c r="C52" s="3"/>
      <c r="D52" s="3"/>
      <c r="E52" s="3">
        <v>1674.28</v>
      </c>
      <c r="F52" s="1"/>
      <c r="G52" s="1"/>
    </row>
    <row r="53" ht="15.75" customHeight="1">
      <c r="A53" s="1" t="s">
        <v>12</v>
      </c>
      <c r="B53" s="3">
        <v>205.15</v>
      </c>
      <c r="C53" s="3">
        <v>581.0</v>
      </c>
      <c r="D53" s="3">
        <v>585.0</v>
      </c>
      <c r="E53" s="3" t="str">
        <f>B53*F53</f>
        <v>820.60</v>
      </c>
      <c r="F53" s="3" t="str">
        <f>D53-C53</f>
        <v>4.00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40</v>
      </c>
      <c r="B56" s="3"/>
      <c r="C56" s="3"/>
      <c r="D56" s="3"/>
      <c r="E56" s="3">
        <v>117.96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38</v>
      </c>
      <c r="B58" s="3"/>
      <c r="C58" s="3"/>
      <c r="D58" s="3"/>
      <c r="E58" s="3">
        <v>245.0</v>
      </c>
      <c r="F58" s="1"/>
      <c r="G58" s="1"/>
    </row>
    <row r="59" ht="15.75" customHeight="1">
      <c r="A59" s="5" t="s">
        <v>16</v>
      </c>
      <c r="B59" s="5"/>
      <c r="C59" s="5"/>
      <c r="D59" s="5"/>
      <c r="E59" s="6" t="str">
        <f>SUM(E48:E58)</f>
        <v>6768.21</v>
      </c>
      <c r="F59" s="1"/>
      <c r="G59" s="3" t="str">
        <f>E59+24000</f>
        <v>30768.21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73484.0</v>
      </c>
      <c r="D63" s="3">
        <v>73562.0</v>
      </c>
      <c r="E63" s="3" t="str">
        <f>F63*B63</f>
        <v>379.86</v>
      </c>
      <c r="F63" s="3" t="str">
        <f>D63-C63</f>
        <v>78.00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1168.0</v>
      </c>
      <c r="D65" s="3">
        <v>1172.0</v>
      </c>
      <c r="E65" s="3" t="str">
        <f t="shared" ref="E65:E66" si="5">F65*B65</f>
        <v>169.20</v>
      </c>
      <c r="F65" s="3" t="str">
        <f>D65-C65</f>
        <v>4.00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278.10</v>
      </c>
      <c r="F66" s="3" t="str">
        <f>F65+F68</f>
        <v>9.00</v>
      </c>
      <c r="G66" s="1"/>
    </row>
    <row r="67" ht="15.75" customHeight="1">
      <c r="A67" s="1" t="s">
        <v>11</v>
      </c>
      <c r="B67" s="3"/>
      <c r="C67" s="3"/>
      <c r="D67" s="3"/>
      <c r="E67" s="3">
        <v>1674.28</v>
      </c>
      <c r="F67" s="1"/>
      <c r="G67" s="1"/>
    </row>
    <row r="68" ht="15.75" customHeight="1">
      <c r="A68" s="1" t="s">
        <v>12</v>
      </c>
      <c r="B68" s="3">
        <v>205.15</v>
      </c>
      <c r="C68" s="3">
        <v>576.0</v>
      </c>
      <c r="D68" s="3">
        <v>581.0</v>
      </c>
      <c r="E68" s="3" t="str">
        <f>B68*F68</f>
        <v>1025.75</v>
      </c>
      <c r="F68" s="3" t="str">
        <f>D68-C68</f>
        <v>5.00</v>
      </c>
      <c r="G68" s="1"/>
    </row>
    <row r="69" ht="15.75" customHeight="1">
      <c r="A69" s="1" t="s">
        <v>13</v>
      </c>
      <c r="B69" s="3"/>
      <c r="C69" s="3"/>
      <c r="D69" s="3"/>
      <c r="E69" s="3">
        <v>1768.42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1093.88</v>
      </c>
      <c r="F70" s="1"/>
      <c r="G70" s="1"/>
    </row>
    <row r="71" ht="15.75" customHeight="1">
      <c r="A71" s="1" t="s">
        <v>40</v>
      </c>
      <c r="B71" s="3"/>
      <c r="C71" s="3"/>
      <c r="D71" s="3"/>
      <c r="E71" s="3">
        <v>117.96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38</v>
      </c>
      <c r="B73" s="3"/>
      <c r="C73" s="3"/>
      <c r="D73" s="3"/>
      <c r="E73" s="3">
        <v>245.0</v>
      </c>
      <c r="F73" s="1"/>
      <c r="G73" s="1"/>
    </row>
    <row r="74" ht="15.75" customHeight="1">
      <c r="A74" s="5" t="s">
        <v>16</v>
      </c>
      <c r="B74" s="5"/>
      <c r="C74" s="5"/>
      <c r="D74" s="5"/>
      <c r="E74" s="6" t="str">
        <f>SUM(E63:E73)</f>
        <v>6816.45</v>
      </c>
      <c r="F74" s="1"/>
      <c r="G74" s="3" t="str">
        <f>E74+24000</f>
        <v>30816.45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73399.0</v>
      </c>
      <c r="D78" s="3">
        <v>73484.0</v>
      </c>
      <c r="E78" s="3" t="str">
        <f>F78*B78</f>
        <v>413.95</v>
      </c>
      <c r="F78" s="3" t="str">
        <f>D78-C78</f>
        <v>85.00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1163.0</v>
      </c>
      <c r="D80" s="3">
        <v>1168.0</v>
      </c>
      <c r="E80" s="3" t="str">
        <f t="shared" ref="E80:E81" si="6">F80*B80</f>
        <v>211.50</v>
      </c>
      <c r="F80" s="3" t="str">
        <f>D80-C80</f>
        <v>5.00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278.10</v>
      </c>
      <c r="F81" s="3" t="str">
        <f>F80+F83</f>
        <v>9.00</v>
      </c>
      <c r="G81" s="1"/>
    </row>
    <row r="82" ht="15.75" customHeight="1">
      <c r="A82" s="1" t="s">
        <v>11</v>
      </c>
      <c r="B82" s="3"/>
      <c r="C82" s="3"/>
      <c r="D82" s="3"/>
      <c r="E82" s="3">
        <v>1674.28</v>
      </c>
      <c r="F82" s="1"/>
      <c r="G82" s="1"/>
    </row>
    <row r="83" ht="15.75" customHeight="1">
      <c r="A83" s="1" t="s">
        <v>12</v>
      </c>
      <c r="B83" s="3">
        <v>205.15</v>
      </c>
      <c r="C83" s="3">
        <v>572.0</v>
      </c>
      <c r="D83" s="3">
        <v>576.0</v>
      </c>
      <c r="E83" s="3" t="str">
        <f>B83*F83</f>
        <v>820.60</v>
      </c>
      <c r="F83" s="3" t="str">
        <f>D83-C83</f>
        <v>4.00</v>
      </c>
      <c r="G83" s="1"/>
    </row>
    <row r="84" ht="15.75" customHeight="1">
      <c r="A84" s="1" t="s">
        <v>13</v>
      </c>
      <c r="B84" s="3"/>
      <c r="C84" s="3"/>
      <c r="D84" s="3"/>
      <c r="E84" s="3">
        <v>1768.42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1093.88</v>
      </c>
      <c r="F85" s="1"/>
      <c r="G85" s="1"/>
    </row>
    <row r="86" ht="15.75" customHeight="1">
      <c r="A86" s="1" t="s">
        <v>40</v>
      </c>
      <c r="B86" s="3"/>
      <c r="C86" s="3"/>
      <c r="D86" s="3"/>
      <c r="E86" s="3">
        <v>117.96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38</v>
      </c>
      <c r="B88" s="3"/>
      <c r="C88" s="3"/>
      <c r="D88" s="3"/>
      <c r="E88" s="3">
        <v>245.0</v>
      </c>
      <c r="F88" s="1"/>
      <c r="G88" s="1"/>
    </row>
    <row r="89" ht="15.75" customHeight="1">
      <c r="A89" s="5" t="s">
        <v>16</v>
      </c>
      <c r="B89" s="5"/>
      <c r="C89" s="5"/>
      <c r="D89" s="5"/>
      <c r="E89" s="6" t="str">
        <f>SUM(E78:E88)</f>
        <v>6687.69</v>
      </c>
      <c r="F89" s="1"/>
      <c r="G89" s="3" t="str">
        <f>E89-1480</f>
        <v>5207.69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4.75</v>
      </c>
      <c r="C93" s="3">
        <v>73260.0</v>
      </c>
      <c r="D93" s="3">
        <v>73399.0</v>
      </c>
      <c r="E93" s="3" t="str">
        <f>F93*B93</f>
        <v>660.25</v>
      </c>
      <c r="F93" s="3" t="str">
        <f>D93-C93</f>
        <v>139.00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1159.0</v>
      </c>
      <c r="D95" s="3">
        <v>1163.0</v>
      </c>
      <c r="E95" s="3" t="str">
        <f t="shared" ref="E95:E96" si="7">F95*B95</f>
        <v>169.20</v>
      </c>
      <c r="F95" s="3" t="str">
        <f>D95-C95</f>
        <v>4.00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216.30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1674.28</v>
      </c>
      <c r="F97" s="1"/>
      <c r="G97" s="1"/>
    </row>
    <row r="98" ht="15.75" customHeight="1">
      <c r="A98" s="1" t="s">
        <v>12</v>
      </c>
      <c r="B98" s="3">
        <v>205.15</v>
      </c>
      <c r="C98" s="3">
        <v>569.0</v>
      </c>
      <c r="D98" s="3">
        <v>572.0</v>
      </c>
      <c r="E98" s="3" t="str">
        <f>B98*F98</f>
        <v>615.45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1768.42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1093.88</v>
      </c>
      <c r="F100" s="1"/>
      <c r="G100" s="1"/>
    </row>
    <row r="101" ht="15.75" customHeight="1">
      <c r="A101" s="1" t="s">
        <v>40</v>
      </c>
      <c r="B101" s="3"/>
      <c r="C101" s="3"/>
      <c r="D101" s="3"/>
      <c r="E101" s="3">
        <v>117.96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38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6624.74</v>
      </c>
      <c r="F104" s="1"/>
      <c r="G104" s="3" t="str">
        <f>E104-E93</f>
        <v>5964.49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73260.0</v>
      </c>
      <c r="D108" s="3">
        <v>73260.0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1159.0</v>
      </c>
      <c r="D110" s="3">
        <v>1159.0</v>
      </c>
      <c r="E110" s="3" t="str">
        <f>F110*D109</f>
        <v>0.00</v>
      </c>
      <c r="F110" s="3" t="str">
        <f>D110-C110</f>
        <v>0.00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>F111*B111</f>
        <v>0.00</v>
      </c>
      <c r="F111" s="3" t="str">
        <f>F110+F113</f>
        <v>0.00</v>
      </c>
      <c r="G111" s="1"/>
    </row>
    <row r="112" ht="15.75" customHeight="1">
      <c r="A112" s="1" t="s">
        <v>11</v>
      </c>
      <c r="B112" s="3"/>
      <c r="C112" s="3"/>
      <c r="D112" s="3"/>
      <c r="E112" s="3">
        <v>1674.28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569.0</v>
      </c>
      <c r="D113" s="3">
        <v>569.0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1768.42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1093.88</v>
      </c>
      <c r="F115" s="1"/>
      <c r="G115" s="1"/>
    </row>
    <row r="116" ht="15.75" customHeight="1">
      <c r="A116" s="1" t="s">
        <v>40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38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4963.54</v>
      </c>
      <c r="F119" s="1"/>
      <c r="G119" s="3"/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</sheetData>
  <mergeCells count="8">
    <mergeCell ref="B46:D46"/>
    <mergeCell ref="B61:D61"/>
    <mergeCell ref="B76:D76"/>
    <mergeCell ref="B91:D91"/>
    <mergeCell ref="B106:D106"/>
    <mergeCell ref="B31:D31"/>
    <mergeCell ref="B16:D16"/>
    <mergeCell ref="B1:D1"/>
  </mergeCells>
  <drawing r:id="rId1"/>
</worksheet>
</file>