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  <extLst>
    <ext uri="GoogleSheetsCustomDataVersion1">
      <go:sheetsCustomData xmlns:go="http://customooxmlschemas.google.com/" r:id="rId10" roundtripDataSignature="AMtx7mgeSFNhhcyKjAolt424MXCKPYcoRA=="/>
    </ext>
  </extLst>
</workbook>
</file>

<file path=xl/sharedStrings.xml><?xml version="1.0" encoding="utf-8"?>
<sst xmlns="http://schemas.openxmlformats.org/spreadsheetml/2006/main" count="2530" uniqueCount="56">
  <si>
    <t>Декабрь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</si>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</sst>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/>
    </row>
    <row r="3" ht="12.75" customHeight="1">
      <c r="A3" s="1" t="s">
        <v>6</v>
      </c>
      <c r="B3" s="3">
        <v>101.2</v>
      </c>
      <c r="C3" s="3">
        <v>120.0</v>
      </c>
      <c r="D3" s="3">
        <v>121.0</v>
      </c>
      <c r="E3" s="3">
        <f t="shared" ref="E3:E4" si="1">F3*B3</f>
        <v>101.2</v>
      </c>
      <c r="F3" s="3">
        <f t="shared" ref="F3:F4" si="2">D3-C3</f>
        <v>1</v>
      </c>
      <c r="G3" s="1"/>
      <c r="H3" s="1"/>
      <c r="I3" s="1"/>
      <c r="J3" s="1" t="s">
        <v>6</v>
      </c>
      <c r="K3" s="3">
        <v>101.2</v>
      </c>
      <c r="L3" s="3">
        <v>121.0</v>
      </c>
      <c r="M3" s="3">
        <v>121.0</v>
      </c>
      <c r="N3" s="3">
        <f t="shared" ref="N3:N4" si="3">O3*K3</f>
        <v>0</v>
      </c>
      <c r="O3" s="3">
        <f t="shared" ref="O3:O4" si="4">M3-L3</f>
        <v>0</v>
      </c>
      <c r="P3" s="1"/>
    </row>
    <row r="4" ht="12.75" customHeight="1">
      <c r="A4" s="1" t="s">
        <v>7</v>
      </c>
      <c r="B4" s="3">
        <v>4.48</v>
      </c>
      <c r="C4" s="3">
        <v>6737.0</v>
      </c>
      <c r="D4" s="3">
        <v>6980.0</v>
      </c>
      <c r="E4" s="3">
        <f t="shared" si="1"/>
        <v>1088.64</v>
      </c>
      <c r="F4" s="3">
        <f t="shared" si="2"/>
        <v>243</v>
      </c>
      <c r="G4" s="1"/>
      <c r="H4" s="1"/>
      <c r="I4" s="1"/>
      <c r="J4" s="1" t="s">
        <v>7</v>
      </c>
      <c r="K4" s="3">
        <v>4.48</v>
      </c>
      <c r="L4" s="3">
        <v>6980.0</v>
      </c>
      <c r="M4" s="3">
        <v>6980.0</v>
      </c>
      <c r="N4" s="3">
        <f t="shared" si="3"/>
        <v>0</v>
      </c>
      <c r="O4" s="3">
        <f t="shared" si="4"/>
        <v>0</v>
      </c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 t="s">
        <v>8</v>
      </c>
      <c r="K5" s="3"/>
      <c r="L5" s="3"/>
      <c r="M5" s="3"/>
      <c r="N5" s="3">
        <v>102.62</v>
      </c>
      <c r="O5" s="1"/>
      <c r="P5" s="1"/>
    </row>
    <row r="6" ht="12.75" customHeight="1">
      <c r="A6" s="1" t="s">
        <v>9</v>
      </c>
      <c r="B6" s="3">
        <v>18.88</v>
      </c>
      <c r="C6" s="3">
        <v>356.0</v>
      </c>
      <c r="D6" s="3">
        <v>362.0</v>
      </c>
      <c r="E6" s="3">
        <f t="shared" ref="E6:E7" si="5">F6*B6</f>
        <v>113.28</v>
      </c>
      <c r="F6" s="3">
        <f>D6-C6</f>
        <v>6</v>
      </c>
      <c r="G6" s="1"/>
      <c r="H6" s="3"/>
      <c r="I6" s="1"/>
      <c r="J6" s="1" t="s">
        <v>9</v>
      </c>
      <c r="K6" s="3">
        <v>18.88</v>
      </c>
      <c r="L6" s="3">
        <v>362.0</v>
      </c>
      <c r="M6" s="3">
        <v>362.0</v>
      </c>
      <c r="N6" s="3">
        <f t="shared" ref="N6:N7" si="6">O6*K6</f>
        <v>0</v>
      </c>
      <c r="O6" s="3">
        <f>M6-L6</f>
        <v>0</v>
      </c>
      <c r="P6" s="1"/>
    </row>
    <row r="7" ht="12.75" customHeight="1">
      <c r="A7" s="1" t="s">
        <v>10</v>
      </c>
      <c r="B7" s="3">
        <v>22.03</v>
      </c>
      <c r="C7" s="3"/>
      <c r="D7" s="3"/>
      <c r="E7" s="3">
        <f t="shared" si="5"/>
        <v>198.27</v>
      </c>
      <c r="F7" s="3">
        <f>F6+F9</f>
        <v>9</v>
      </c>
      <c r="G7" s="1"/>
      <c r="H7" s="3"/>
      <c r="I7" s="1"/>
      <c r="J7" s="1" t="s">
        <v>10</v>
      </c>
      <c r="K7" s="3">
        <v>22.03</v>
      </c>
      <c r="L7" s="3"/>
      <c r="M7" s="3"/>
      <c r="N7" s="3">
        <f t="shared" si="6"/>
        <v>0</v>
      </c>
      <c r="O7" s="3">
        <f>O6+O9</f>
        <v>0</v>
      </c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 t="s">
        <v>11</v>
      </c>
      <c r="K8" s="3"/>
      <c r="L8" s="3"/>
      <c r="M8" s="3"/>
      <c r="N8" s="3">
        <v>1634.13</v>
      </c>
      <c r="O8" s="1"/>
      <c r="P8" s="1"/>
    </row>
    <row r="9" ht="12.75" customHeight="1">
      <c r="A9" s="1" t="s">
        <v>12</v>
      </c>
      <c r="B9" s="3">
        <v>114.27</v>
      </c>
      <c r="C9" s="3">
        <v>198.0</v>
      </c>
      <c r="D9" s="3">
        <v>201.0</v>
      </c>
      <c r="E9" s="3">
        <f>B9*F9</f>
        <v>342.81</v>
      </c>
      <c r="F9" s="3">
        <f>D9-C9</f>
        <v>3</v>
      </c>
      <c r="G9" s="1"/>
      <c r="H9" s="1"/>
      <c r="I9" s="1"/>
      <c r="J9" s="1" t="s">
        <v>12</v>
      </c>
      <c r="K9" s="3">
        <v>114.27</v>
      </c>
      <c r="L9" s="3">
        <v>201.0</v>
      </c>
      <c r="M9" s="3">
        <v>201.0</v>
      </c>
      <c r="N9" s="3">
        <f>K9*O9</f>
        <v>0</v>
      </c>
      <c r="O9" s="3">
        <f>M9-L9</f>
        <v>0</v>
      </c>
      <c r="P9" s="1"/>
    </row>
    <row r="10" ht="12.75" customHeight="1">
      <c r="A10" s="1" t="s">
        <v>13</v>
      </c>
      <c r="B10" s="3"/>
      <c r="C10" s="3"/>
      <c r="D10" s="3"/>
      <c r="E10" s="3">
        <v>880.82</v>
      </c>
      <c r="F10" s="1"/>
      <c r="G10" s="1">
        <v>887.38</v>
      </c>
      <c r="H10" s="1"/>
      <c r="I10" s="1"/>
      <c r="J10" s="1" t="s">
        <v>13</v>
      </c>
      <c r="K10" s="3"/>
      <c r="L10" s="3"/>
      <c r="M10" s="3"/>
      <c r="N10" s="1">
        <v>887.38</v>
      </c>
      <c r="O10" s="1"/>
      <c r="P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 t="s">
        <v>14</v>
      </c>
      <c r="K11" s="3"/>
      <c r="L11" s="3"/>
      <c r="M11" s="3"/>
      <c r="N11" s="3">
        <v>293.46</v>
      </c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 t="s">
        <v>15</v>
      </c>
      <c r="K12" s="3"/>
      <c r="L12" s="3"/>
      <c r="M12" s="3"/>
      <c r="N12" s="3">
        <v>45.0</v>
      </c>
      <c r="O12" s="1"/>
      <c r="P12" s="3"/>
    </row>
    <row r="13">
      <c r="A13" s="4" t="s">
        <v>16</v>
      </c>
      <c r="B13" s="4"/>
      <c r="C13" s="4"/>
      <c r="D13" s="4"/>
      <c r="E13" s="5">
        <f>SUM(E3:E12)</f>
        <v>4800.23</v>
      </c>
      <c r="F13" s="1"/>
      <c r="G13" s="3">
        <f>E13+14000</f>
        <v>18800.23</v>
      </c>
      <c r="H13" s="3"/>
      <c r="I13" s="1"/>
      <c r="J13" s="4" t="s">
        <v>16</v>
      </c>
      <c r="K13" s="4"/>
      <c r="L13" s="4"/>
      <c r="M13" s="4"/>
      <c r="N13" s="5">
        <f>SUM(N3:N12)</f>
        <v>2962.59</v>
      </c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119.0</v>
      </c>
      <c r="D17" s="3">
        <v>120.0</v>
      </c>
      <c r="E17" s="3">
        <f t="shared" ref="E17:E18" si="7">F17*B17</f>
        <v>101.2</v>
      </c>
      <c r="F17" s="3">
        <f t="shared" ref="F17:F18" si="8">D17-C17</f>
        <v>1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6573.0</v>
      </c>
      <c r="D18" s="3">
        <v>6737.0</v>
      </c>
      <c r="E18" s="3">
        <f t="shared" si="7"/>
        <v>734.72</v>
      </c>
      <c r="F18" s="3">
        <f t="shared" si="8"/>
        <v>164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352.0</v>
      </c>
      <c r="D20" s="3">
        <v>356.0</v>
      </c>
      <c r="E20" s="3">
        <f t="shared" ref="E20:E21" si="9">F20*B20</f>
        <v>75.52</v>
      </c>
      <c r="F20" s="3">
        <f>D20-C20</f>
        <v>4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>
        <f t="shared" si="9"/>
        <v>154.21</v>
      </c>
      <c r="F21" s="3">
        <f>F20+F23</f>
        <v>7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195.0</v>
      </c>
      <c r="D23" s="3">
        <v>198.0</v>
      </c>
      <c r="E23" s="3">
        <f>B23*F23</f>
        <v>342.81</v>
      </c>
      <c r="F23" s="3">
        <f>D23-C23</f>
        <v>3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880.82</v>
      </c>
      <c r="F24" s="1"/>
      <c r="G24" s="1"/>
      <c r="H24" s="1"/>
      <c r="I24" s="1"/>
      <c r="J24" s="1"/>
      <c r="K24" s="3"/>
      <c r="L24" s="3"/>
      <c r="M24" s="3"/>
      <c r="N24" s="3"/>
      <c r="O24" s="1"/>
      <c r="P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>
        <f>SUM(E17:E26)</f>
        <v>4364.49</v>
      </c>
      <c r="F27" s="1"/>
      <c r="G27" s="3">
        <f>E27+14000</f>
        <v>18364.49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118.0</v>
      </c>
      <c r="D31" s="3">
        <v>119.0</v>
      </c>
      <c r="E31" s="3">
        <f t="shared" ref="E31:E32" si="10">F31*B31</f>
        <v>101.2</v>
      </c>
      <c r="F31" s="3">
        <f t="shared" ref="F31:F32" si="11">D31-C31</f>
        <v>1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6455.0</v>
      </c>
      <c r="D32" s="3">
        <v>6573.0</v>
      </c>
      <c r="E32" s="3">
        <f t="shared" si="10"/>
        <v>528.64</v>
      </c>
      <c r="F32" s="3">
        <f t="shared" si="11"/>
        <v>118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345.0</v>
      </c>
      <c r="D34" s="3">
        <v>352.0</v>
      </c>
      <c r="E34" s="3">
        <f t="shared" ref="E34:E35" si="12">F34*B34</f>
        <v>132.16</v>
      </c>
      <c r="F34" s="3">
        <f>D34-C34</f>
        <v>7</v>
      </c>
      <c r="G34" s="1"/>
      <c r="H34" s="3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>
        <f t="shared" si="12"/>
        <v>264.36</v>
      </c>
      <c r="F35" s="3">
        <f>F34+F37</f>
        <v>12</v>
      </c>
      <c r="G35" s="1"/>
      <c r="H35" s="3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1"/>
    </row>
    <row r="37" ht="12.75" customHeight="1">
      <c r="A37" s="1" t="s">
        <v>12</v>
      </c>
      <c r="B37" s="3">
        <v>109.68</v>
      </c>
      <c r="C37" s="3">
        <v>190.0</v>
      </c>
      <c r="D37" s="3">
        <v>195.0</v>
      </c>
      <c r="E37" s="3">
        <f>B37*F37</f>
        <v>548.4</v>
      </c>
      <c r="F37" s="3">
        <f>D37-C37</f>
        <v>5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880.82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>
        <f>SUM(E31:E40)</f>
        <v>4530.79</v>
      </c>
      <c r="F41" s="1"/>
      <c r="G41" s="3">
        <f>E41+14000</f>
        <v>18530.79</v>
      </c>
      <c r="H41" s="3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118.0</v>
      </c>
      <c r="D45" s="3">
        <v>118.0</v>
      </c>
      <c r="E45" s="3">
        <f t="shared" ref="E45:E46" si="13">F45*B45</f>
        <v>0</v>
      </c>
      <c r="F45" s="3">
        <f t="shared" ref="F45:F46" si="14">D45-C45</f>
        <v>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6254.0</v>
      </c>
      <c r="D46" s="3">
        <v>6455.0</v>
      </c>
      <c r="E46" s="3">
        <f t="shared" si="13"/>
        <v>900.48</v>
      </c>
      <c r="F46" s="3">
        <f t="shared" si="14"/>
        <v>201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339.0</v>
      </c>
      <c r="D48" s="3">
        <v>345.0</v>
      </c>
      <c r="E48" s="3">
        <f t="shared" ref="E48:E49" si="15">F48*B48</f>
        <v>113.28</v>
      </c>
      <c r="F48" s="3">
        <f>D48-C48</f>
        <v>6</v>
      </c>
      <c r="G48" s="1"/>
      <c r="H48" s="3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>
        <f t="shared" si="15"/>
        <v>176.24</v>
      </c>
      <c r="F49" s="3">
        <f>F48+F51</f>
        <v>8</v>
      </c>
      <c r="G49" s="1"/>
      <c r="H49" s="3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1"/>
    </row>
    <row r="51" ht="12.75" customHeight="1">
      <c r="A51" s="1" t="s">
        <v>12</v>
      </c>
      <c r="B51" s="3">
        <v>109.68</v>
      </c>
      <c r="C51" s="3">
        <v>188.0</v>
      </c>
      <c r="D51" s="3">
        <v>190.0</v>
      </c>
      <c r="E51" s="3">
        <f>B51*F51</f>
        <v>219.36</v>
      </c>
      <c r="F51" s="3">
        <f>D51-C51</f>
        <v>2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880.82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>
        <f>SUM(E45:E54)</f>
        <v>4365.39</v>
      </c>
      <c r="F55" s="1"/>
      <c r="G55" s="3">
        <f>E55+14000</f>
        <v>18365.39</v>
      </c>
      <c r="H55" s="3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118.0</v>
      </c>
      <c r="D59" s="3">
        <v>118.0</v>
      </c>
      <c r="E59" s="3">
        <f t="shared" ref="E59:E60" si="16">F59*B59</f>
        <v>0</v>
      </c>
      <c r="F59" s="3">
        <f t="shared" ref="F59:F60" si="17">D59-C59</f>
        <v>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6209.0</v>
      </c>
      <c r="D60" s="3">
        <v>6254.0</v>
      </c>
      <c r="E60" s="3">
        <f t="shared" si="16"/>
        <v>201.6</v>
      </c>
      <c r="F60" s="3">
        <f t="shared" si="17"/>
        <v>45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337.0</v>
      </c>
      <c r="D62" s="3">
        <v>339.0</v>
      </c>
      <c r="E62" s="3">
        <f t="shared" ref="E62:E63" si="18">F62*B62</f>
        <v>37.76</v>
      </c>
      <c r="F62" s="3">
        <f>D62-C62</f>
        <v>2</v>
      </c>
      <c r="G62" s="1"/>
      <c r="H62" s="3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>
        <f t="shared" si="18"/>
        <v>66.09</v>
      </c>
      <c r="F63" s="3">
        <f>F62+F65</f>
        <v>3</v>
      </c>
      <c r="G63" s="1"/>
      <c r="H63" s="3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1550.12</v>
      </c>
      <c r="F64" s="1"/>
      <c r="G64" s="1"/>
      <c r="H64" s="3"/>
      <c r="I64" s="1"/>
      <c r="J64" s="1"/>
      <c r="K64" s="1"/>
    </row>
    <row r="65" ht="12.75" customHeight="1">
      <c r="A65" s="1" t="s">
        <v>12</v>
      </c>
      <c r="B65" s="3">
        <v>109.68</v>
      </c>
      <c r="C65" s="3">
        <v>187.0</v>
      </c>
      <c r="D65" s="3">
        <v>188.0</v>
      </c>
      <c r="E65" s="3">
        <f>B65*F65</f>
        <v>109.68</v>
      </c>
      <c r="F65" s="3">
        <f>D65-C65</f>
        <v>1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880.82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>
        <f>SUM(E59:E68)</f>
        <v>3287.15</v>
      </c>
      <c r="F69" s="1"/>
      <c r="G69" s="3">
        <f>E69+14000</f>
        <v>17287.15</v>
      </c>
      <c r="H69" s="3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118.0</v>
      </c>
      <c r="D73" s="3">
        <v>118.0</v>
      </c>
      <c r="E73" s="3">
        <f t="shared" ref="E73:E74" si="19">F73*B73</f>
        <v>0</v>
      </c>
      <c r="F73" s="3">
        <f t="shared" ref="F73:F74" si="20">D73-C73</f>
        <v>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6154.0</v>
      </c>
      <c r="D74" s="3">
        <v>6209.0</v>
      </c>
      <c r="E74" s="3">
        <f t="shared" si="19"/>
        <v>234.3</v>
      </c>
      <c r="F74" s="3">
        <f t="shared" si="20"/>
        <v>55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87.38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335.0</v>
      </c>
      <c r="D76" s="3">
        <v>337.0</v>
      </c>
      <c r="E76" s="3">
        <f t="shared" ref="E76:E77" si="21">F76*B76</f>
        <v>35.86</v>
      </c>
      <c r="F76" s="3">
        <f>D76-C76</f>
        <v>2</v>
      </c>
      <c r="G76" s="1"/>
      <c r="H76" s="3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>
        <f t="shared" si="21"/>
        <v>62.79</v>
      </c>
      <c r="F77" s="3">
        <f>F76+F79</f>
        <v>3</v>
      </c>
      <c r="G77" s="1"/>
      <c r="H77" s="3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3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186.0</v>
      </c>
      <c r="D79" s="3">
        <v>187.0</v>
      </c>
      <c r="E79" s="3">
        <f>B79*F79</f>
        <v>107.28</v>
      </c>
      <c r="F79" s="3">
        <f>D79-C79</f>
        <v>1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878.63</v>
      </c>
      <c r="F80" s="1"/>
      <c r="G80" s="1">
        <v>880.82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>
        <f>SUM(E73:E82)</f>
        <v>3275.02</v>
      </c>
      <c r="F83" s="1"/>
      <c r="G83" s="3">
        <f>E83+14000</f>
        <v>17275.02</v>
      </c>
      <c r="H83" s="3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118.0</v>
      </c>
      <c r="D87" s="3">
        <v>118.0</v>
      </c>
      <c r="E87" s="3">
        <f t="shared" ref="E87:E88" si="22">F87*B87</f>
        <v>0</v>
      </c>
      <c r="F87" s="3">
        <f t="shared" ref="F87:F88" si="23">D87-C87</f>
        <v>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6103.0</v>
      </c>
      <c r="D88" s="3">
        <v>6154.0</v>
      </c>
      <c r="E88" s="3">
        <f t="shared" si="22"/>
        <v>217.26</v>
      </c>
      <c r="F88" s="3">
        <f t="shared" si="23"/>
        <v>51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335.0</v>
      </c>
      <c r="D90" s="3">
        <v>335.0</v>
      </c>
      <c r="E90" s="3">
        <f t="shared" ref="E90:E91" si="24">F90*B90</f>
        <v>0</v>
      </c>
      <c r="F90" s="3">
        <f>D90-C90</f>
        <v>0</v>
      </c>
      <c r="G90" s="1"/>
      <c r="H90" s="3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>
        <f t="shared" si="24"/>
        <v>0</v>
      </c>
      <c r="F91" s="3">
        <f>F90+F93</f>
        <v>0</v>
      </c>
      <c r="G91" s="1"/>
      <c r="H91" s="3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3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186.0</v>
      </c>
      <c r="D93" s="3">
        <v>186.0</v>
      </c>
      <c r="E93" s="3">
        <f>B93*F93</f>
        <v>0</v>
      </c>
      <c r="F93" s="3">
        <f>D93-C93</f>
        <v>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878.63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>
        <f>SUM(E87:E96)</f>
        <v>3052.05</v>
      </c>
      <c r="F97" s="1"/>
      <c r="G97" s="3">
        <f>E97+14000</f>
        <v>17052.05</v>
      </c>
      <c r="H97" s="3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117.0</v>
      </c>
      <c r="D101" s="3">
        <v>118.0</v>
      </c>
      <c r="E101" s="3">
        <f t="shared" ref="E101:E102" si="25">F101*B101</f>
        <v>96.11</v>
      </c>
      <c r="F101" s="3">
        <f t="shared" ref="F101:F102" si="26">D101-C101</f>
        <v>1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6050.0</v>
      </c>
      <c r="D102" s="3">
        <v>6101.0</v>
      </c>
      <c r="E102" s="3">
        <f t="shared" si="25"/>
        <v>217.26</v>
      </c>
      <c r="F102" s="3">
        <f t="shared" si="26"/>
        <v>51</v>
      </c>
      <c r="G102" s="1"/>
      <c r="H102" s="1">
        <v>7000.0</v>
      </c>
      <c r="I102" s="1" t="s">
        <v>25</v>
      </c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87.38</v>
      </c>
      <c r="F103" s="1"/>
      <c r="G103" s="1"/>
      <c r="H103" s="1">
        <f>2812/2</f>
        <v>1406</v>
      </c>
      <c r="I103" s="1" t="s">
        <v>26</v>
      </c>
      <c r="J103" s="1"/>
      <c r="K103" s="1"/>
    </row>
    <row r="104" ht="12.75" customHeight="1">
      <c r="A104" s="1" t="s">
        <v>9</v>
      </c>
      <c r="B104" s="3">
        <v>17.93</v>
      </c>
      <c r="C104" s="3">
        <v>332.0</v>
      </c>
      <c r="D104" s="3">
        <v>333.0</v>
      </c>
      <c r="E104" s="3">
        <f t="shared" ref="E104:E105" si="27">F104*B104</f>
        <v>17.93</v>
      </c>
      <c r="F104" s="3">
        <f>D104-C104</f>
        <v>1</v>
      </c>
      <c r="G104" s="1"/>
      <c r="H104" s="3">
        <f>E101+E102+E104+E105+E107</f>
        <v>352.23</v>
      </c>
      <c r="I104" s="1" t="s">
        <v>27</v>
      </c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>
        <f t="shared" si="27"/>
        <v>20.93</v>
      </c>
      <c r="F105" s="3">
        <f>F104+F107</f>
        <v>1</v>
      </c>
      <c r="G105" s="1"/>
      <c r="H105" s="3">
        <f>E125</f>
        <v>3196.78</v>
      </c>
      <c r="I105" s="1" t="s">
        <v>28</v>
      </c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3">
        <f>H102+H103+H104+H105</f>
        <v>11955.01</v>
      </c>
      <c r="I106" s="1" t="s">
        <v>29</v>
      </c>
      <c r="J106" s="1"/>
      <c r="K106" s="1"/>
    </row>
    <row r="107" ht="12.75" customHeight="1">
      <c r="A107" s="1" t="s">
        <v>12</v>
      </c>
      <c r="B107" s="3">
        <v>107.28</v>
      </c>
      <c r="C107" s="3">
        <v>185.0</v>
      </c>
      <c r="D107" s="3">
        <v>185.0</v>
      </c>
      <c r="E107" s="3">
        <f>B107*F107</f>
        <v>0</v>
      </c>
      <c r="F107" s="3">
        <f>D107-C107</f>
        <v>0</v>
      </c>
      <c r="G107" s="1"/>
      <c r="H107" s="1">
        <v>8000.0</v>
      </c>
      <c r="I107" s="1" t="s">
        <v>30</v>
      </c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856.29</v>
      </c>
      <c r="F108" s="1"/>
      <c r="G108" s="1">
        <v>878.63</v>
      </c>
      <c r="H108" s="1">
        <v>10000.0</v>
      </c>
      <c r="I108" s="1" t="s">
        <v>31</v>
      </c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>
        <f>H107+H108-H106</f>
        <v>6044.99</v>
      </c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>
        <f>SUM(E101:E110)</f>
        <v>3164.68</v>
      </c>
      <c r="F111" s="1"/>
      <c r="G111" s="3">
        <f>E111+14000</f>
        <v>17164.68</v>
      </c>
      <c r="H111" s="3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117.0</v>
      </c>
      <c r="D115" s="3">
        <v>117.0</v>
      </c>
      <c r="E115" s="3">
        <f t="shared" ref="E115:E116" si="28">F115*B115</f>
        <v>0</v>
      </c>
      <c r="F115" s="3">
        <f t="shared" ref="F115:F116" si="29">D115-C115</f>
        <v>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5999.0</v>
      </c>
      <c r="D116" s="3">
        <v>6050.0</v>
      </c>
      <c r="E116" s="3">
        <f t="shared" si="28"/>
        <v>217.26</v>
      </c>
      <c r="F116" s="3">
        <f t="shared" si="29"/>
        <v>51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87.38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331.0</v>
      </c>
      <c r="D118" s="3">
        <v>332.0</v>
      </c>
      <c r="E118" s="3">
        <f t="shared" ref="E118:E119" si="30">F118*B118</f>
        <v>17.93</v>
      </c>
      <c r="F118" s="3">
        <f>D118-C118</f>
        <v>1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>
        <f t="shared" si="30"/>
        <v>41.86</v>
      </c>
      <c r="F119" s="3">
        <f>F118+F121</f>
        <v>2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184.0</v>
      </c>
      <c r="D121" s="3">
        <v>185.0</v>
      </c>
      <c r="E121" s="3">
        <f>B121*F121</f>
        <v>107.28</v>
      </c>
      <c r="F121" s="3">
        <f>D121-C121</f>
        <v>1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856.29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>
        <f>E125+E139</f>
        <v>6619.45</v>
      </c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>
        <f>SUM(E115:E124)</f>
        <v>3196.78</v>
      </c>
      <c r="F125" s="1"/>
      <c r="G125" s="3">
        <f>E125+14000</f>
        <v>17196.78</v>
      </c>
      <c r="H125" s="3">
        <f>G124+14000</f>
        <v>20619.45</v>
      </c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117.0</v>
      </c>
      <c r="D129" s="3">
        <v>117.0</v>
      </c>
      <c r="E129" s="3">
        <f t="shared" ref="E129:E130" si="31">F129*B129</f>
        <v>0</v>
      </c>
      <c r="F129" s="3">
        <f t="shared" ref="F129:F130" si="32">D129-C129</f>
        <v>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5874.0</v>
      </c>
      <c r="D130" s="3">
        <v>5999.0</v>
      </c>
      <c r="E130" s="3">
        <f t="shared" si="31"/>
        <v>532.5</v>
      </c>
      <c r="F130" s="3">
        <f t="shared" si="32"/>
        <v>125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87.38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329.0</v>
      </c>
      <c r="D132" s="3">
        <v>331.0</v>
      </c>
      <c r="E132" s="3">
        <f t="shared" ref="E132:E133" si="33">F132*B132</f>
        <v>35.86</v>
      </c>
      <c r="F132" s="3">
        <f>D132-C132</f>
        <v>2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>
        <f t="shared" si="33"/>
        <v>41.86</v>
      </c>
      <c r="F133" s="3">
        <f>F132+F135</f>
        <v>2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184.0</v>
      </c>
      <c r="D135" s="3">
        <v>184.0</v>
      </c>
      <c r="E135" s="3">
        <f>B135*F135</f>
        <v>0</v>
      </c>
      <c r="F135" s="3">
        <f>D135-C135</f>
        <v>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856.29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>
        <f>E139+E153</f>
        <v>9601.55</v>
      </c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>
        <f>SUM(E129:E138)</f>
        <v>3422.67</v>
      </c>
      <c r="F139" s="1"/>
      <c r="G139" s="3">
        <f>E139+14000</f>
        <v>17422.67</v>
      </c>
      <c r="H139" s="3">
        <f>G138+14000</f>
        <v>23601.55</v>
      </c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117.0</v>
      </c>
      <c r="D143" s="3">
        <v>117.0</v>
      </c>
      <c r="E143" s="3">
        <f t="shared" ref="E143:E144" si="34">F143*B143</f>
        <v>0</v>
      </c>
      <c r="F143" s="3">
        <f t="shared" ref="F143:F144" si="35">D143-C143</f>
        <v>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5100.0</v>
      </c>
      <c r="D144" s="3">
        <v>5874.0</v>
      </c>
      <c r="E144" s="3">
        <f t="shared" si="34"/>
        <v>3297.24</v>
      </c>
      <c r="F144" s="3">
        <f t="shared" si="35"/>
        <v>774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95.37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328.0</v>
      </c>
      <c r="D146" s="3">
        <v>329.0</v>
      </c>
      <c r="E146" s="3">
        <f t="shared" ref="E146:E147" si="36">F146*B146</f>
        <v>17.93</v>
      </c>
      <c r="F146" s="3">
        <f>D146-C146</f>
        <v>1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>
        <f t="shared" si="36"/>
        <v>20.93</v>
      </c>
      <c r="F147" s="3">
        <f>F146+F149</f>
        <v>1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184.0</v>
      </c>
      <c r="D149" s="3">
        <v>184.0</v>
      </c>
      <c r="E149" s="3">
        <f>B149*F149</f>
        <v>0</v>
      </c>
      <c r="F149" s="3">
        <f>D149-C149</f>
        <v>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878.63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>
        <f>E153+E167</f>
        <v>9388.95</v>
      </c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>
        <f>SUM(E143:E152)</f>
        <v>6178.88</v>
      </c>
      <c r="F153" s="1"/>
      <c r="G153" s="3">
        <f>E153+14000</f>
        <v>20178.88</v>
      </c>
      <c r="H153" s="3">
        <f>G152+14000</f>
        <v>23388.95</v>
      </c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117.0</v>
      </c>
      <c r="D157" s="3">
        <v>117.0</v>
      </c>
      <c r="E157" s="3">
        <f t="shared" ref="E157:E158" si="37">F157*B157</f>
        <v>0</v>
      </c>
      <c r="F157" s="3">
        <f t="shared" ref="F157:F158" si="38">D157-C157</f>
        <v>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5053.0</v>
      </c>
      <c r="D158" s="3">
        <v>5100.0</v>
      </c>
      <c r="E158" s="3">
        <f t="shared" si="37"/>
        <v>200.22</v>
      </c>
      <c r="F158" s="3">
        <f t="shared" si="38"/>
        <v>47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95.37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327.0</v>
      </c>
      <c r="D160" s="3">
        <v>328.0</v>
      </c>
      <c r="E160" s="3">
        <f t="shared" ref="E160:E161" si="39">F160*B160</f>
        <v>17.93</v>
      </c>
      <c r="F160" s="3">
        <f>D160-C160</f>
        <v>1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>
        <f t="shared" si="39"/>
        <v>41.86</v>
      </c>
      <c r="F161" s="3">
        <f>F160+F163</f>
        <v>2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183.0</v>
      </c>
      <c r="D163" s="3">
        <v>184.0</v>
      </c>
      <c r="E163" s="3">
        <f>B163*F163</f>
        <v>107.28</v>
      </c>
      <c r="F163" s="3">
        <f>D163-C163</f>
        <v>1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878.63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>
        <f>SUM(E157:E166)</f>
        <v>3210.07</v>
      </c>
      <c r="F167" s="1"/>
      <c r="G167" s="3">
        <f>E167+14000</f>
        <v>17210.07</v>
      </c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116.0</v>
      </c>
      <c r="D171" s="3">
        <v>117.0</v>
      </c>
      <c r="E171" s="3">
        <f t="shared" ref="E171:E172" si="40">F171*B171</f>
        <v>96.11</v>
      </c>
      <c r="F171" s="3">
        <f t="shared" ref="F171:F172" si="41">D171-C171</f>
        <v>1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4932.0</v>
      </c>
      <c r="D172" s="3">
        <v>5053.0</v>
      </c>
      <c r="E172" s="3">
        <f t="shared" si="40"/>
        <v>515.46</v>
      </c>
      <c r="F172" s="3">
        <f t="shared" si="41"/>
        <v>121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324.0</v>
      </c>
      <c r="D174" s="3">
        <v>327.0</v>
      </c>
      <c r="E174" s="3">
        <f t="shared" ref="E174:E175" si="42">F174*B174</f>
        <v>53.79</v>
      </c>
      <c r="F174" s="3">
        <f>D174-C174</f>
        <v>3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>
        <f t="shared" si="42"/>
        <v>83.72</v>
      </c>
      <c r="F175" s="3">
        <f>F174+F177</f>
        <v>4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182.0</v>
      </c>
      <c r="D177" s="3">
        <v>183.0</v>
      </c>
      <c r="E177" s="3">
        <f>B177*F177</f>
        <v>107.28</v>
      </c>
      <c r="F177" s="3">
        <f>D177-C177</f>
        <v>1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>
        <f>SUM(E171:E180)</f>
        <v>3676.79</v>
      </c>
      <c r="F181" s="1"/>
      <c r="G181" s="3">
        <f>E181+14000</f>
        <v>17676.79</v>
      </c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116.0</v>
      </c>
      <c r="D185" s="3">
        <v>116.0</v>
      </c>
      <c r="E185" s="3">
        <f t="shared" ref="E185:E186" si="43">F185*B185</f>
        <v>0</v>
      </c>
      <c r="F185" s="3">
        <f t="shared" ref="F185:F186" si="44">D185-C185</f>
        <v>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4825.0</v>
      </c>
      <c r="D186" s="3">
        <v>4932.0</v>
      </c>
      <c r="E186" s="3">
        <f t="shared" si="43"/>
        <v>455.82</v>
      </c>
      <c r="F186" s="3">
        <f t="shared" si="44"/>
        <v>107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316.0</v>
      </c>
      <c r="D188" s="3">
        <v>324.0</v>
      </c>
      <c r="E188" s="3">
        <f t="shared" ref="E188:E189" si="45">F188*B188</f>
        <v>143.44</v>
      </c>
      <c r="F188" s="3">
        <f>D188-C188</f>
        <v>8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>
        <f t="shared" si="45"/>
        <v>188.37</v>
      </c>
      <c r="F189" s="3">
        <f>F188+F191</f>
        <v>9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181.0</v>
      </c>
      <c r="D191" s="3">
        <v>182.0</v>
      </c>
      <c r="E191" s="3">
        <f>B191*F191</f>
        <v>107.28</v>
      </c>
      <c r="F191" s="3">
        <f>D191-C191</f>
        <v>1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>
        <f>SUM(E185:E194)</f>
        <v>3715.34</v>
      </c>
      <c r="F195" s="1"/>
      <c r="G195" s="3">
        <f>E195+14000</f>
        <v>17715.34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116.0</v>
      </c>
      <c r="D199" s="3">
        <v>116.0</v>
      </c>
      <c r="E199" s="3">
        <f t="shared" ref="E199:E200" si="46">F199*B199</f>
        <v>0</v>
      </c>
      <c r="F199" s="3">
        <f t="shared" ref="F199:F200" si="47">D199-C199</f>
        <v>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4766.0</v>
      </c>
      <c r="D200" s="3">
        <v>4825.0</v>
      </c>
      <c r="E200" s="3">
        <f t="shared" si="46"/>
        <v>251.34</v>
      </c>
      <c r="F200" s="3">
        <f t="shared" si="47"/>
        <v>59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315.0</v>
      </c>
      <c r="D202" s="3">
        <v>316.0</v>
      </c>
      <c r="E202" s="3">
        <f t="shared" ref="E202:E203" si="48">F202*B202</f>
        <v>17.93</v>
      </c>
      <c r="F202" s="3">
        <f>D202-C202</f>
        <v>1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>
        <f t="shared" si="48"/>
        <v>20.93</v>
      </c>
      <c r="F203" s="3">
        <f>F202+F205</f>
        <v>1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181.0</v>
      </c>
      <c r="D205" s="3">
        <v>181.0</v>
      </c>
      <c r="E205" s="3">
        <f>B205*F205</f>
        <v>0</v>
      </c>
      <c r="F205" s="3">
        <f>D205-C205</f>
        <v>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>
        <f>SUM(E199:E208)</f>
        <v>3110.63</v>
      </c>
      <c r="F209" s="1"/>
      <c r="G209" s="3">
        <f>E209+14000</f>
        <v>17110.63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116.0</v>
      </c>
      <c r="D213" s="3">
        <v>116.0</v>
      </c>
      <c r="E213" s="3">
        <f t="shared" ref="E213:E214" si="49">F213*B213</f>
        <v>0</v>
      </c>
      <c r="F213" s="3">
        <f t="shared" ref="F213:F214" si="50">D213-C213</f>
        <v>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4753.0</v>
      </c>
      <c r="D214" s="3">
        <v>4800.0</v>
      </c>
      <c r="E214" s="3">
        <f t="shared" si="49"/>
        <v>200.22</v>
      </c>
      <c r="F214" s="3">
        <f t="shared" si="50"/>
        <v>47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>
        <f>853-828</f>
        <v>25</v>
      </c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315.0</v>
      </c>
      <c r="D216" s="3">
        <v>315.0</v>
      </c>
      <c r="E216" s="3">
        <f t="shared" ref="E216:E217" si="51">F216*B216</f>
        <v>0</v>
      </c>
      <c r="F216" s="3">
        <f>D216-C216</f>
        <v>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>
        <f t="shared" si="51"/>
        <v>0</v>
      </c>
      <c r="F217" s="3">
        <f>F216+F219</f>
        <v>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181.0</v>
      </c>
      <c r="D219" s="3">
        <v>181.0</v>
      </c>
      <c r="E219" s="3">
        <f>B219*F219</f>
        <v>0</v>
      </c>
      <c r="F219" s="3">
        <f>D219-C219</f>
        <v>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>
        <f>SUM(E213:E222)</f>
        <v>3020.65</v>
      </c>
      <c r="F223" s="1"/>
      <c r="G223" s="3">
        <f>E223+12500</f>
        <v>15520.65</v>
      </c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115.0</v>
      </c>
      <c r="D227" s="3">
        <v>116.0</v>
      </c>
      <c r="E227" s="3">
        <f t="shared" ref="E227:E228" si="52">F227*B227</f>
        <v>96.11</v>
      </c>
      <c r="F227" s="3">
        <f t="shared" ref="F227:F228" si="53">D227-C227</f>
        <v>1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4669.0</v>
      </c>
      <c r="D228" s="3">
        <v>4753.0</v>
      </c>
      <c r="E228" s="3">
        <f t="shared" si="52"/>
        <v>357.84</v>
      </c>
      <c r="F228" s="3">
        <f t="shared" si="53"/>
        <v>84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 t="s">
        <v>41</v>
      </c>
      <c r="E229" s="3">
        <v>95.37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309.0</v>
      </c>
      <c r="D230" s="3">
        <v>315.0</v>
      </c>
      <c r="E230" s="3">
        <f t="shared" ref="E230:E231" si="54">F230*B230</f>
        <v>107.58</v>
      </c>
      <c r="F230" s="3">
        <f>D230-C230</f>
        <v>6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>
        <f t="shared" si="54"/>
        <v>188.37</v>
      </c>
      <c r="F231" s="3">
        <f>F230+F233</f>
        <v>9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>
        <f>210+210+110+200</f>
        <v>730</v>
      </c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178.0</v>
      </c>
      <c r="D233" s="3">
        <v>181.0</v>
      </c>
      <c r="E233" s="3">
        <f>B233*F233</f>
        <v>321.84</v>
      </c>
      <c r="F233" s="3">
        <f>D233-C233</f>
        <v>3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>
        <f>SUM(E227:E236)</f>
        <v>3892.17</v>
      </c>
      <c r="F237" s="1"/>
      <c r="G237" s="3">
        <f>E237+12500</f>
        <v>16392.17</v>
      </c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112.0</v>
      </c>
      <c r="D241" s="3">
        <v>115.0</v>
      </c>
      <c r="E241" s="3">
        <f t="shared" ref="E241:E242" si="55">F241*B241</f>
        <v>274.59</v>
      </c>
      <c r="F241" s="3">
        <f t="shared" ref="F241:F242" si="56">D241-C241</f>
        <v>3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4594.0</v>
      </c>
      <c r="D242" s="3">
        <v>4669.0</v>
      </c>
      <c r="E242" s="3">
        <f t="shared" si="55"/>
        <v>304.5</v>
      </c>
      <c r="F242" s="3">
        <f t="shared" si="56"/>
        <v>75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 t="s">
        <v>41</v>
      </c>
      <c r="E243" s="3">
        <v>74.06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303.0</v>
      </c>
      <c r="D244" s="3">
        <v>309.0</v>
      </c>
      <c r="E244" s="3">
        <f t="shared" ref="E244:E245" si="57">F244*B244</f>
        <v>102.48</v>
      </c>
      <c r="F244" s="3">
        <f>D244-C244</f>
        <v>6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>
        <f t="shared" si="57"/>
        <v>159.52</v>
      </c>
      <c r="F245" s="3">
        <f>F244+F247</f>
        <v>8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1434.57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176.0</v>
      </c>
      <c r="D247" s="3">
        <v>178.0</v>
      </c>
      <c r="E247" s="3">
        <f>B247*F247</f>
        <v>204.5</v>
      </c>
      <c r="F247" s="3">
        <f>D247-C247</f>
        <v>2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>
        <f>SUM(E241:E250)</f>
        <v>3748.96</v>
      </c>
      <c r="F251" s="1"/>
      <c r="G251" s="3">
        <f>E251+12500</f>
        <v>16248.96</v>
      </c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109.0</v>
      </c>
      <c r="D255" s="3">
        <v>112.0</v>
      </c>
      <c r="E255" s="3">
        <f t="shared" ref="E255:E256" si="58">F255*B255</f>
        <v>274.59</v>
      </c>
      <c r="F255" s="3">
        <f t="shared" ref="F255:F256" si="59">D255-C255</f>
        <v>3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4502.0</v>
      </c>
      <c r="D256" s="3">
        <v>4594.0</v>
      </c>
      <c r="E256" s="3">
        <f t="shared" si="58"/>
        <v>373.52</v>
      </c>
      <c r="F256" s="3">
        <f t="shared" si="59"/>
        <v>92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 t="s">
        <v>41</v>
      </c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301.0</v>
      </c>
      <c r="D258" s="3">
        <v>303.0</v>
      </c>
      <c r="E258" s="3">
        <f t="shared" ref="E258:E259" si="60">F258*B258</f>
        <v>34.16</v>
      </c>
      <c r="F258" s="3">
        <f>D258-C258</f>
        <v>2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>
        <f t="shared" si="60"/>
        <v>139.58</v>
      </c>
      <c r="F259" s="3">
        <f>F258+F261</f>
        <v>7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1434.57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171.0</v>
      </c>
      <c r="D261" s="3">
        <v>176.0</v>
      </c>
      <c r="E261" s="3">
        <f>B261*F261</f>
        <v>511.25</v>
      </c>
      <c r="F261" s="3">
        <f>D261-C261</f>
        <v>5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856.28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>
        <f>SUM(E255:E264)</f>
        <v>4036.47</v>
      </c>
      <c r="F265" s="1"/>
      <c r="G265" s="3">
        <f>E265+12500</f>
        <v>16536.47</v>
      </c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106.0</v>
      </c>
      <c r="D269" s="3">
        <v>109.0</v>
      </c>
      <c r="E269" s="3">
        <f t="shared" ref="E269:E270" si="61">F269*B269</f>
        <v>274.59</v>
      </c>
      <c r="F269" s="3">
        <f t="shared" ref="F269:F270" si="62">D269-C269</f>
        <v>3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4432.0</v>
      </c>
      <c r="D270" s="3">
        <v>4502.0</v>
      </c>
      <c r="E270" s="3">
        <f t="shared" si="61"/>
        <v>284.2</v>
      </c>
      <c r="F270" s="3">
        <f t="shared" si="62"/>
        <v>70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 t="s">
        <v>41</v>
      </c>
      <c r="E271" s="3">
        <v>74.06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291.0</v>
      </c>
      <c r="D272" s="3">
        <v>301.0</v>
      </c>
      <c r="E272" s="3">
        <f t="shared" ref="E272:E273" si="63">F272*B272</f>
        <v>170.8</v>
      </c>
      <c r="F272" s="3">
        <f>D272-C272</f>
        <v>10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>
        <f t="shared" si="63"/>
        <v>279.16</v>
      </c>
      <c r="F273" s="3">
        <f>F272+F275</f>
        <v>14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1434.57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167.0</v>
      </c>
      <c r="D275" s="3">
        <v>171.0</v>
      </c>
      <c r="E275" s="3">
        <f>B275*F275</f>
        <v>409</v>
      </c>
      <c r="F275" s="3">
        <f>D275-C275</f>
        <v>4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856.28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>
        <f>SUM(E269:E278)</f>
        <v>4121.12</v>
      </c>
      <c r="F279" s="1"/>
      <c r="G279" s="3">
        <f>E279+12500</f>
        <v>16621.12</v>
      </c>
      <c r="H279" s="1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91.53</v>
      </c>
      <c r="C283" s="3">
        <v>103.0</v>
      </c>
      <c r="D283" s="3">
        <v>106.0</v>
      </c>
      <c r="E283" s="3">
        <f t="shared" ref="E283:E284" si="64">F283*B283</f>
        <v>274.59</v>
      </c>
      <c r="F283" s="3">
        <f t="shared" ref="F283:F284" si="65">D283-C283</f>
        <v>3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4354.0</v>
      </c>
      <c r="D284" s="3">
        <v>4432.0</v>
      </c>
      <c r="E284" s="3">
        <f t="shared" si="64"/>
        <v>316.68</v>
      </c>
      <c r="F284" s="3">
        <f t="shared" si="65"/>
        <v>78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 t="s">
        <v>41</v>
      </c>
      <c r="E285" s="3">
        <v>74.06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285.0</v>
      </c>
      <c r="D286" s="3">
        <v>291.0</v>
      </c>
      <c r="E286" s="3">
        <f t="shared" ref="E286:E287" si="66">F286*B286</f>
        <v>102.48</v>
      </c>
      <c r="F286" s="3">
        <f>D286-C286</f>
        <v>6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>
        <f t="shared" si="66"/>
        <v>219.34</v>
      </c>
      <c r="F287" s="3">
        <f>F286+F289</f>
        <v>11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1434.57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102.25</v>
      </c>
      <c r="C289" s="3">
        <v>162.0</v>
      </c>
      <c r="D289" s="3">
        <v>167.0</v>
      </c>
      <c r="E289" s="3">
        <f>B289*F289</f>
        <v>511.25</v>
      </c>
      <c r="F289" s="3">
        <f>D289-C289</f>
        <v>5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856.28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>
        <f>SUM(E283:E292)</f>
        <v>4127.71</v>
      </c>
      <c r="F293" s="1"/>
      <c r="G293" s="1"/>
      <c r="H293" s="1"/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91.53</v>
      </c>
      <c r="C297" s="3">
        <v>101.0</v>
      </c>
      <c r="D297" s="3">
        <v>103.0</v>
      </c>
      <c r="E297" s="3">
        <f t="shared" ref="E297:E298" si="67">F297*B297</f>
        <v>183.06</v>
      </c>
      <c r="F297" s="3">
        <f t="shared" ref="F297:F298" si="68">D297-C297</f>
        <v>2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4286.0</v>
      </c>
      <c r="D298" s="3">
        <v>4354.0</v>
      </c>
      <c r="E298" s="3">
        <f t="shared" si="67"/>
        <v>276.08</v>
      </c>
      <c r="F298" s="3">
        <f t="shared" si="68"/>
        <v>68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 t="s">
        <v>41</v>
      </c>
      <c r="E299" s="3">
        <v>74.06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281.0</v>
      </c>
      <c r="D300" s="3">
        <v>285.0</v>
      </c>
      <c r="E300" s="3">
        <f t="shared" ref="E300:E301" si="69">F300*B300</f>
        <v>68.32</v>
      </c>
      <c r="F300" s="3">
        <f>D300-C300</f>
        <v>4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>
        <f t="shared" si="69"/>
        <v>139.58</v>
      </c>
      <c r="F301" s="3">
        <f>F300+F303</f>
        <v>7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1434.57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102.25</v>
      </c>
      <c r="C303" s="3">
        <v>159.0</v>
      </c>
      <c r="D303" s="3">
        <v>162.0</v>
      </c>
      <c r="E303" s="3">
        <f>B303*F303</f>
        <v>306.75</v>
      </c>
      <c r="F303" s="3">
        <f>D303-C303</f>
        <v>3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856.28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>
        <f>SUM(E297:E306)</f>
        <v>3677.16</v>
      </c>
      <c r="F307" s="1"/>
      <c r="G307" s="1"/>
      <c r="H307" s="1"/>
      <c r="I307" s="1"/>
      <c r="J307" s="1"/>
      <c r="K307" s="1"/>
    </row>
    <row r="308" ht="12.75" customHeight="1">
      <c r="A308" s="6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91.53</v>
      </c>
      <c r="C311" s="3">
        <v>98.0</v>
      </c>
      <c r="D311" s="3">
        <v>101.0</v>
      </c>
      <c r="E311" s="3">
        <f t="shared" ref="E311:E312" si="70">F311*B311</f>
        <v>274.59</v>
      </c>
      <c r="F311" s="3">
        <f t="shared" ref="F311:F312" si="71">D311-C311</f>
        <v>3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4.06</v>
      </c>
      <c r="C312" s="3">
        <v>4212.0</v>
      </c>
      <c r="D312" s="3">
        <v>4286.0</v>
      </c>
      <c r="E312" s="3">
        <f t="shared" si="70"/>
        <v>300.44</v>
      </c>
      <c r="F312" s="3">
        <f t="shared" si="71"/>
        <v>74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88.88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17.08</v>
      </c>
      <c r="C314" s="3">
        <v>276.0</v>
      </c>
      <c r="D314" s="3">
        <v>281.0</v>
      </c>
      <c r="E314" s="3">
        <f t="shared" ref="E314:E315" si="72">F314*B314</f>
        <v>85.4</v>
      </c>
      <c r="F314" s="3">
        <f>D314-C314</f>
        <v>5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19.94</v>
      </c>
      <c r="C315" s="3"/>
      <c r="D315" s="3"/>
      <c r="E315" s="3">
        <f t="shared" si="72"/>
        <v>159.52</v>
      </c>
      <c r="F315" s="3">
        <f>F314+F317</f>
        <v>8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1434.57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102.25</v>
      </c>
      <c r="C317" s="3">
        <v>156.0</v>
      </c>
      <c r="D317" s="3">
        <v>159.0</v>
      </c>
      <c r="E317" s="3">
        <f>B317*F317</f>
        <v>306.75</v>
      </c>
      <c r="F317" s="3">
        <f>D317-C317</f>
        <v>3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847.53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1"/>
      <c r="H320" s="1"/>
      <c r="I320" s="1"/>
      <c r="J320" s="1"/>
      <c r="K320" s="1"/>
    </row>
    <row r="321" ht="15.75" customHeight="1">
      <c r="A321" s="4" t="s">
        <v>16</v>
      </c>
      <c r="B321" s="4"/>
      <c r="C321" s="4"/>
      <c r="D321" s="4"/>
      <c r="E321" s="5">
        <f>SUM(E311:E320)</f>
        <v>3836.14</v>
      </c>
      <c r="F321" s="1"/>
      <c r="G321" s="1"/>
      <c r="H321" s="1"/>
      <c r="I321" s="1"/>
      <c r="J321" s="1"/>
      <c r="K321" s="1"/>
    </row>
    <row r="322" ht="12.75" customHeight="1">
      <c r="A322" s="6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48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91.53</v>
      </c>
      <c r="C325" s="3">
        <v>95.0</v>
      </c>
      <c r="D325" s="3">
        <v>98.0</v>
      </c>
      <c r="E325" s="3">
        <f t="shared" ref="E325:E326" si="73">F325*B325</f>
        <v>274.59</v>
      </c>
      <c r="F325" s="3">
        <f t="shared" ref="F325:F326" si="74">D325-C325</f>
        <v>3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4.06</v>
      </c>
      <c r="C326" s="3">
        <v>4114.0</v>
      </c>
      <c r="D326" s="3">
        <v>4212.0</v>
      </c>
      <c r="E326" s="3">
        <f t="shared" si="73"/>
        <v>397.88</v>
      </c>
      <c r="F326" s="3">
        <f t="shared" si="74"/>
        <v>98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88.88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17.08</v>
      </c>
      <c r="C328" s="3">
        <v>266.0</v>
      </c>
      <c r="D328" s="3">
        <v>276.0</v>
      </c>
      <c r="E328" s="3">
        <f t="shared" ref="E328:E329" si="75">F328*B328</f>
        <v>170.8</v>
      </c>
      <c r="F328" s="3">
        <f>D328-C328</f>
        <v>10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19.94</v>
      </c>
      <c r="C329" s="3"/>
      <c r="D329" s="3"/>
      <c r="E329" s="3">
        <f t="shared" si="75"/>
        <v>299.1</v>
      </c>
      <c r="F329" s="3">
        <f>F328+F331</f>
        <v>15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1408.57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102.25</v>
      </c>
      <c r="C331" s="3">
        <v>151.0</v>
      </c>
      <c r="D331" s="3">
        <v>156.0</v>
      </c>
      <c r="E331" s="3">
        <f>F331*B331</f>
        <v>511.25</v>
      </c>
      <c r="F331" s="3">
        <f>D331-C331</f>
        <v>5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823.87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293.46</v>
      </c>
      <c r="F333" s="1"/>
      <c r="G333" s="1"/>
      <c r="H333" s="1"/>
      <c r="I333" s="1"/>
      <c r="J333" s="1"/>
      <c r="K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1"/>
      <c r="H334" s="1"/>
      <c r="I334" s="1"/>
      <c r="J334" s="1"/>
      <c r="K334" s="1"/>
    </row>
    <row r="335" ht="15.75" customHeight="1">
      <c r="A335" s="4" t="s">
        <v>16</v>
      </c>
      <c r="B335" s="4"/>
      <c r="C335" s="4"/>
      <c r="D335" s="4"/>
      <c r="E335" s="5">
        <f>SUM(E325:E334)</f>
        <v>4313.4</v>
      </c>
      <c r="F335" s="1"/>
      <c r="G335" s="1"/>
      <c r="H335" s="1"/>
      <c r="I335" s="1"/>
      <c r="J335" s="1"/>
      <c r="K335" s="1"/>
    </row>
    <row r="336" ht="12.75" customHeight="1">
      <c r="A336" s="6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1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1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1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B379" s="2"/>
    </row>
    <row r="380" ht="12.75" customHeight="1">
      <c r="B380" s="7"/>
      <c r="C380" s="7"/>
      <c r="D380" s="7"/>
      <c r="E380" s="7"/>
      <c r="F380" s="7"/>
    </row>
    <row r="381" ht="12.75" customHeight="1">
      <c r="A381" s="7"/>
      <c r="B381" s="3"/>
      <c r="C381" s="3"/>
      <c r="D381" s="3"/>
      <c r="E381" s="3"/>
      <c r="F381" s="3"/>
    </row>
    <row r="382" ht="12.75" customHeight="1">
      <c r="A382" s="7"/>
      <c r="B382" s="3"/>
      <c r="C382" s="3"/>
      <c r="D382" s="3"/>
      <c r="E382" s="3"/>
      <c r="F382" s="3"/>
    </row>
    <row r="383" ht="12.75" customHeight="1">
      <c r="A383" s="7"/>
      <c r="B383" s="3"/>
      <c r="C383" s="3"/>
      <c r="D383" s="3"/>
      <c r="E383" s="3"/>
    </row>
    <row r="384" ht="12.75" customHeight="1">
      <c r="A384" s="7"/>
      <c r="B384" s="3"/>
      <c r="C384" s="3"/>
      <c r="D384" s="3"/>
      <c r="E384" s="3"/>
      <c r="F384" s="3"/>
    </row>
    <row r="385" ht="12.75" customHeight="1">
      <c r="A385" s="7"/>
      <c r="B385" s="3"/>
      <c r="C385" s="3"/>
      <c r="D385" s="3"/>
      <c r="E385" s="3"/>
      <c r="F385" s="3"/>
    </row>
    <row r="386" ht="12.75" customHeight="1">
      <c r="A386" s="7"/>
      <c r="B386" s="3"/>
      <c r="C386" s="3"/>
      <c r="D386" s="3"/>
      <c r="E386" s="3"/>
    </row>
    <row r="387" ht="12.75" customHeight="1">
      <c r="A387" s="7"/>
      <c r="B387" s="3"/>
      <c r="C387" s="3"/>
      <c r="D387" s="3"/>
      <c r="E387" s="3"/>
      <c r="F387" s="3"/>
    </row>
    <row r="388" ht="12.75" customHeight="1">
      <c r="A388" s="7"/>
      <c r="B388" s="3"/>
      <c r="C388" s="3"/>
      <c r="D388" s="3"/>
      <c r="E388" s="3"/>
    </row>
    <row r="389" ht="12.75" customHeight="1">
      <c r="A389" s="7"/>
      <c r="B389" s="3"/>
      <c r="C389" s="3"/>
      <c r="D389" s="3"/>
      <c r="E389" s="3"/>
    </row>
    <row r="390" ht="12.75" customHeight="1">
      <c r="A390" s="7"/>
      <c r="B390" s="3"/>
      <c r="C390" s="3"/>
      <c r="D390" s="3"/>
      <c r="E390" s="3"/>
    </row>
    <row r="391" ht="15.75" customHeight="1">
      <c r="A391" s="4"/>
      <c r="B391" s="4"/>
      <c r="C391" s="4"/>
      <c r="D391" s="4"/>
      <c r="E391" s="5"/>
    </row>
    <row r="392" ht="12.75" customHeight="1">
      <c r="A392" s="6"/>
    </row>
    <row r="393" ht="15.75" customHeight="1">
      <c r="B393" s="2"/>
    </row>
    <row r="394" ht="12.75" customHeight="1">
      <c r="B394" s="7"/>
      <c r="C394" s="7"/>
      <c r="D394" s="7"/>
      <c r="E394" s="7"/>
      <c r="F394" s="7"/>
    </row>
    <row r="395" ht="12.75" customHeight="1">
      <c r="A395" s="7"/>
      <c r="B395" s="3"/>
      <c r="C395" s="3"/>
      <c r="D395" s="3"/>
      <c r="E395" s="3"/>
      <c r="F395" s="3"/>
    </row>
    <row r="396" ht="12.75" customHeight="1">
      <c r="A396" s="7"/>
      <c r="B396" s="3"/>
      <c r="C396" s="3"/>
      <c r="D396" s="3"/>
      <c r="E396" s="3"/>
      <c r="F396" s="3"/>
    </row>
    <row r="397" ht="12.75" customHeight="1">
      <c r="A397" s="7"/>
      <c r="B397" s="3"/>
      <c r="C397" s="3"/>
      <c r="D397" s="3"/>
      <c r="E397" s="3"/>
    </row>
    <row r="398" ht="12.75" customHeight="1">
      <c r="A398" s="7"/>
      <c r="B398" s="3"/>
      <c r="C398" s="3"/>
      <c r="D398" s="3"/>
      <c r="E398" s="3"/>
      <c r="F398" s="3"/>
    </row>
    <row r="399" ht="12.75" customHeight="1">
      <c r="A399" s="7"/>
      <c r="B399" s="3"/>
      <c r="C399" s="3"/>
      <c r="D399" s="3"/>
      <c r="E399" s="3"/>
      <c r="F399" s="3"/>
    </row>
    <row r="400" ht="12.75" customHeight="1">
      <c r="A400" s="7"/>
      <c r="B400" s="3"/>
      <c r="C400" s="3"/>
      <c r="D400" s="3"/>
      <c r="E400" s="3"/>
    </row>
    <row r="401" ht="12.75" customHeight="1">
      <c r="A401" s="7"/>
      <c r="B401" s="3"/>
      <c r="C401" s="3"/>
      <c r="D401" s="3"/>
      <c r="E401" s="3"/>
      <c r="F401" s="3"/>
    </row>
    <row r="402" ht="12.75" customHeight="1">
      <c r="A402" s="7"/>
      <c r="B402" s="3"/>
      <c r="C402" s="3"/>
      <c r="D402" s="3"/>
      <c r="E402" s="3"/>
    </row>
    <row r="403" ht="12.75" customHeight="1">
      <c r="A403" s="7"/>
      <c r="B403" s="3"/>
      <c r="C403" s="3"/>
      <c r="D403" s="3"/>
      <c r="E403" s="3"/>
    </row>
    <row r="404" ht="12.75" customHeight="1">
      <c r="A404" s="7"/>
      <c r="B404" s="3"/>
      <c r="C404" s="3"/>
      <c r="D404" s="3"/>
      <c r="E404" s="3"/>
    </row>
    <row r="405" ht="15.75" customHeight="1">
      <c r="A405" s="4"/>
      <c r="B405" s="4"/>
      <c r="C405" s="4"/>
      <c r="D405" s="4"/>
      <c r="E405" s="5"/>
    </row>
    <row r="406" ht="12.75" customHeight="1">
      <c r="A406" s="6"/>
    </row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5:D15"/>
    <mergeCell ref="B29:D29"/>
    <mergeCell ref="B43:D43"/>
    <mergeCell ref="B57:D57"/>
    <mergeCell ref="B71:D71"/>
    <mergeCell ref="B85:D85"/>
    <mergeCell ref="B99:D99"/>
    <mergeCell ref="B113:D113"/>
    <mergeCell ref="B127:D127"/>
    <mergeCell ref="B141:D141"/>
    <mergeCell ref="B155:D155"/>
    <mergeCell ref="B169:D169"/>
    <mergeCell ref="B183:D183"/>
    <mergeCell ref="B295:D295"/>
    <mergeCell ref="B309:D309"/>
    <mergeCell ref="B323:D323"/>
    <mergeCell ref="B337:D337"/>
    <mergeCell ref="B351:D351"/>
    <mergeCell ref="B365:D365"/>
    <mergeCell ref="B379:D379"/>
    <mergeCell ref="B393:D393"/>
    <mergeCell ref="B197:D197"/>
    <mergeCell ref="B211:D211"/>
    <mergeCell ref="B225:D225"/>
    <mergeCell ref="B239:D239"/>
    <mergeCell ref="B253:D253"/>
    <mergeCell ref="B267:D267"/>
    <mergeCell ref="B281:D28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121.0</v>
      </c>
      <c r="D3" s="3">
        <v>122.0</v>
      </c>
      <c r="E3" s="3">
        <f t="shared" ref="E3:E4" si="1">F3*B3</f>
        <v>101.2</v>
      </c>
      <c r="F3" s="3">
        <f t="shared" ref="F3:F4" si="2">D3-C3</f>
        <v>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5645.0</v>
      </c>
      <c r="D4" s="3">
        <v>5669.0</v>
      </c>
      <c r="E4" s="3">
        <f t="shared" si="1"/>
        <v>107.52</v>
      </c>
      <c r="F4" s="3">
        <f t="shared" si="2"/>
        <v>24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469.0</v>
      </c>
      <c r="D6" s="3">
        <v>470.0</v>
      </c>
      <c r="E6" s="3">
        <f t="shared" ref="E6:E7" si="3">F6*B6</f>
        <v>18.88</v>
      </c>
      <c r="F6" s="3">
        <f>D6-C6</f>
        <v>1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>
        <f t="shared" si="3"/>
        <v>44.06</v>
      </c>
      <c r="F7" s="3">
        <f>F6+F9</f>
        <v>2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206.0</v>
      </c>
      <c r="D9" s="3">
        <v>207.0</v>
      </c>
      <c r="E9" s="3">
        <f>F9*B9</f>
        <v>114.27</v>
      </c>
      <c r="F9" s="3">
        <f>D9-C9</f>
        <v>1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>
        <f>887.83+34.17</f>
        <v>922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49</v>
      </c>
      <c r="B13" s="3"/>
      <c r="C13" s="3"/>
      <c r="D13" s="3"/>
      <c r="E13" s="3">
        <v>550.0</v>
      </c>
      <c r="F13" s="1"/>
      <c r="G13" s="8">
        <v>44411.0</v>
      </c>
      <c r="H13" s="1" t="s">
        <v>50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>
        <f>SUM(E3:E13)</f>
        <v>3928.14</v>
      </c>
      <c r="F14" s="4"/>
      <c r="G14" s="3">
        <f>E14+13000</f>
        <v>16928.14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119.0</v>
      </c>
      <c r="D18" s="3">
        <v>121.0</v>
      </c>
      <c r="E18" s="3">
        <f t="shared" ref="E18:E19" si="4">F18*B18</f>
        <v>202.4</v>
      </c>
      <c r="F18" s="3">
        <f t="shared" ref="F18:F19" si="5">D18-C18</f>
        <v>2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5639.0</v>
      </c>
      <c r="D19" s="3">
        <v>5645.0</v>
      </c>
      <c r="E19" s="3">
        <f t="shared" si="4"/>
        <v>26.88</v>
      </c>
      <c r="F19" s="3">
        <f t="shared" si="5"/>
        <v>6</v>
      </c>
      <c r="G19" s="1">
        <v>5542.0</v>
      </c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465.0</v>
      </c>
      <c r="D21" s="3">
        <v>469.0</v>
      </c>
      <c r="E21" s="3">
        <f t="shared" ref="E21:E22" si="6">F21*B21</f>
        <v>75.52</v>
      </c>
      <c r="F21" s="3">
        <f>D21-C21</f>
        <v>4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>
        <f t="shared" si="6"/>
        <v>176.24</v>
      </c>
      <c r="F22" s="3">
        <f>F21+F24</f>
        <v>8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202.0</v>
      </c>
      <c r="D24" s="3">
        <v>206.0</v>
      </c>
      <c r="E24" s="3">
        <f>F24*B24</f>
        <v>457.08</v>
      </c>
      <c r="F24" s="3">
        <f>D24-C24</f>
        <v>4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f>887.83+34.17</f>
        <v>922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550.0</v>
      </c>
      <c r="F28" s="1"/>
      <c r="G28" s="8">
        <v>44411.0</v>
      </c>
      <c r="H28" s="1" t="s">
        <v>50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>
        <f>SUM(E18:E28)</f>
        <v>4480.33</v>
      </c>
      <c r="F29" s="4"/>
      <c r="G29" s="3">
        <f>E29+13000</f>
        <v>17480.33</v>
      </c>
      <c r="H29" s="1"/>
      <c r="I29" s="1"/>
      <c r="J29" s="1"/>
      <c r="K29" s="1"/>
    </row>
    <row r="30" ht="12.75" customHeight="1">
      <c r="A30" s="6" t="s">
        <v>51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116.0</v>
      </c>
      <c r="D33" s="3">
        <v>119.0</v>
      </c>
      <c r="E33" s="3">
        <f t="shared" ref="E33:E34" si="7">F33*B33</f>
        <v>303.6</v>
      </c>
      <c r="F33" s="3">
        <f t="shared" ref="F33:F34" si="8">D33-C33</f>
        <v>3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5639.0</v>
      </c>
      <c r="D34" s="3">
        <v>5639.0</v>
      </c>
      <c r="E34" s="3">
        <f t="shared" si="7"/>
        <v>0</v>
      </c>
      <c r="F34" s="3">
        <f t="shared" si="8"/>
        <v>0</v>
      </c>
      <c r="G34" s="1">
        <v>5542.0</v>
      </c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459.0</v>
      </c>
      <c r="D36" s="3">
        <v>465.0</v>
      </c>
      <c r="E36" s="3">
        <f t="shared" ref="E36:E37" si="9">F36*B36</f>
        <v>113.28</v>
      </c>
      <c r="F36" s="3">
        <f>D36-C36</f>
        <v>6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>
        <f t="shared" si="9"/>
        <v>198.27</v>
      </c>
      <c r="F37" s="3">
        <f>F36+F39</f>
        <v>9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199.0</v>
      </c>
      <c r="D39" s="3">
        <v>202.0</v>
      </c>
      <c r="E39" s="3">
        <f>F39*B39</f>
        <v>329.04</v>
      </c>
      <c r="F39" s="3">
        <f>D39-C39</f>
        <v>3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f>887.83+34.17</f>
        <v>922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550.0</v>
      </c>
      <c r="F43" s="1"/>
      <c r="G43" s="8">
        <v>44411.0</v>
      </c>
      <c r="H43" s="1" t="s">
        <v>50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>
        <f>SUM(E33:E43)</f>
        <v>4486.4</v>
      </c>
      <c r="F44" s="4"/>
      <c r="G44" s="3">
        <f>E44+13000</f>
        <v>17486.4</v>
      </c>
      <c r="H44" s="1"/>
      <c r="I44" s="1"/>
      <c r="J44" s="1"/>
      <c r="K44" s="1"/>
    </row>
    <row r="45" ht="12.75" customHeight="1">
      <c r="A45" s="6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114.0</v>
      </c>
      <c r="D48" s="3">
        <v>116.0</v>
      </c>
      <c r="E48" s="3">
        <f t="shared" ref="E48:E49" si="10">F48*B48</f>
        <v>202.4</v>
      </c>
      <c r="F48" s="3">
        <f t="shared" ref="F48:F49" si="11">D48-C48</f>
        <v>2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5639.0</v>
      </c>
      <c r="D49" s="3">
        <v>5639.0</v>
      </c>
      <c r="E49" s="3">
        <f t="shared" si="10"/>
        <v>0</v>
      </c>
      <c r="F49" s="3">
        <f t="shared" si="11"/>
        <v>0</v>
      </c>
      <c r="G49" s="1">
        <v>5542.0</v>
      </c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454.0</v>
      </c>
      <c r="D51" s="3">
        <v>459.0</v>
      </c>
      <c r="E51" s="3">
        <f t="shared" ref="E51:E52" si="12">F51*B51</f>
        <v>94.4</v>
      </c>
      <c r="F51" s="3">
        <f>D51-C51</f>
        <v>5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>
        <f t="shared" si="12"/>
        <v>154.21</v>
      </c>
      <c r="F52" s="3">
        <f>F51+F54</f>
        <v>7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197.0</v>
      </c>
      <c r="D54" s="3">
        <v>199.0</v>
      </c>
      <c r="E54" s="3">
        <f>F54*B54</f>
        <v>219.36</v>
      </c>
      <c r="F54" s="3">
        <f>D54-C54</f>
        <v>2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f>887.83+34.17</f>
        <v>922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550.0</v>
      </c>
      <c r="F58" s="1"/>
      <c r="G58" s="8">
        <v>44411.0</v>
      </c>
      <c r="H58" s="1" t="s">
        <v>50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>
        <f>SUM(E48:E58)</f>
        <v>4212.58</v>
      </c>
      <c r="F59" s="4"/>
      <c r="G59" s="3">
        <f>E59+13000</f>
        <v>17212.58</v>
      </c>
      <c r="H59" s="1"/>
      <c r="I59" s="1"/>
      <c r="J59" s="1"/>
      <c r="K59" s="1"/>
    </row>
    <row r="60" ht="12.75" customHeight="1">
      <c r="A60" s="6" t="s">
        <v>51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112.0</v>
      </c>
      <c r="D63" s="3">
        <v>114.0</v>
      </c>
      <c r="E63" s="3">
        <f t="shared" ref="E63:E64" si="13">F63*B63</f>
        <v>202.4</v>
      </c>
      <c r="F63" s="3">
        <f t="shared" ref="F63:F64" si="14">D63-C63</f>
        <v>2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5639.0</v>
      </c>
      <c r="D64" s="3">
        <v>5639.0</v>
      </c>
      <c r="E64" s="3">
        <f t="shared" si="13"/>
        <v>0</v>
      </c>
      <c r="F64" s="3">
        <f t="shared" si="14"/>
        <v>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449.0</v>
      </c>
      <c r="D66" s="3">
        <v>454.0</v>
      </c>
      <c r="E66" s="3">
        <f t="shared" ref="E66:E67" si="15">F66*B66</f>
        <v>94.4</v>
      </c>
      <c r="F66" s="3">
        <f>D66-C66</f>
        <v>5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>
        <f t="shared" si="15"/>
        <v>132.18</v>
      </c>
      <c r="F67" s="3">
        <f>F66+F69</f>
        <v>6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1550.12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196.0</v>
      </c>
      <c r="D69" s="3">
        <v>197.0</v>
      </c>
      <c r="E69" s="3">
        <f>F69*B69</f>
        <v>109.68</v>
      </c>
      <c r="F69" s="3">
        <f>D69-C69</f>
        <v>1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f>887.83+34.17</f>
        <v>922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550.0</v>
      </c>
      <c r="F73" s="1"/>
      <c r="G73" s="8">
        <v>44411.0</v>
      </c>
      <c r="H73" s="1" t="s">
        <v>50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>
        <f>SUM(E63:E73)</f>
        <v>3996.86</v>
      </c>
      <c r="F74" s="4"/>
      <c r="G74" s="3">
        <f>E74+13000</f>
        <v>16996.86</v>
      </c>
      <c r="H74" s="1"/>
      <c r="I74" s="1"/>
      <c r="J74" s="1"/>
      <c r="K74" s="1"/>
    </row>
    <row r="75" ht="12.75" customHeight="1">
      <c r="A75" s="6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110.0</v>
      </c>
      <c r="D78" s="3">
        <v>112.0</v>
      </c>
      <c r="E78" s="3">
        <f t="shared" ref="E78:E79" si="16">F78*B78</f>
        <v>192.22</v>
      </c>
      <c r="F78" s="3">
        <f t="shared" ref="F78:F79" si="17">D78-C78</f>
        <v>2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5377.0</v>
      </c>
      <c r="D79" s="3">
        <v>5639.0</v>
      </c>
      <c r="E79" s="3">
        <f t="shared" si="16"/>
        <v>1116.12</v>
      </c>
      <c r="F79" s="3">
        <f t="shared" si="17"/>
        <v>262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446.0</v>
      </c>
      <c r="D81" s="3">
        <v>449.0</v>
      </c>
      <c r="E81" s="3">
        <f t="shared" ref="E81:E82" si="18">F81*B81</f>
        <v>53.79</v>
      </c>
      <c r="F81" s="3">
        <f>D81-C81</f>
        <v>3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>
        <f t="shared" si="18"/>
        <v>104.65</v>
      </c>
      <c r="F82" s="3">
        <f>F81+F84</f>
        <v>5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194.0</v>
      </c>
      <c r="D84" s="3">
        <v>196.0</v>
      </c>
      <c r="E84" s="3">
        <f>F84*B84</f>
        <v>214.56</v>
      </c>
      <c r="F84" s="3">
        <f>D84-C84</f>
        <v>2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f>887.83+34.17</f>
        <v>922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510.0</v>
      </c>
      <c r="F88" s="1"/>
      <c r="G88" s="8">
        <v>44411.0</v>
      </c>
      <c r="H88" s="1" t="s">
        <v>50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>
        <f>SUM(E78:E88)</f>
        <v>5064.5</v>
      </c>
      <c r="F89" s="4"/>
      <c r="G89" s="3">
        <f>E89+13000</f>
        <v>18064.5</v>
      </c>
      <c r="H89" s="1"/>
      <c r="I89" s="1"/>
      <c r="J89" s="1"/>
      <c r="K89" s="1"/>
    </row>
    <row r="90" ht="12.75" customHeight="1">
      <c r="A90" s="6" t="s">
        <v>51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109.0</v>
      </c>
      <c r="D93" s="3">
        <v>110.0</v>
      </c>
      <c r="E93" s="3">
        <f t="shared" ref="E93:E94" si="19">F93*B93</f>
        <v>96.11</v>
      </c>
      <c r="F93" s="3">
        <f t="shared" ref="F93:F94" si="20">D93-C93</f>
        <v>1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5340.0</v>
      </c>
      <c r="D94" s="3">
        <v>5377.0</v>
      </c>
      <c r="E94" s="3">
        <f t="shared" si="19"/>
        <v>157.62</v>
      </c>
      <c r="F94" s="3">
        <f t="shared" si="20"/>
        <v>37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442.0</v>
      </c>
      <c r="D96" s="3">
        <v>446.0</v>
      </c>
      <c r="E96" s="3">
        <f t="shared" ref="E96:E97" si="21">F96*B96</f>
        <v>71.72</v>
      </c>
      <c r="F96" s="3">
        <f>D96-C96</f>
        <v>4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>
        <f t="shared" si="21"/>
        <v>104.65</v>
      </c>
      <c r="F97" s="3">
        <f>F96+F99</f>
        <v>5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193.0</v>
      </c>
      <c r="D99" s="3">
        <v>194.0</v>
      </c>
      <c r="E99" s="3">
        <f>F99*B99</f>
        <v>107.28</v>
      </c>
      <c r="F99" s="3">
        <f>D99-C99</f>
        <v>1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f>887.83+34.17</f>
        <v>922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510.0</v>
      </c>
      <c r="F103" s="1"/>
      <c r="G103" s="8">
        <v>44411.0</v>
      </c>
      <c r="H103" s="1" t="s">
        <v>50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>
        <f>SUM(E93:E103)</f>
        <v>3920.54</v>
      </c>
      <c r="F104" s="4"/>
      <c r="G104" s="3">
        <f>E104+13000</f>
        <v>16920.54</v>
      </c>
      <c r="H104" s="1"/>
      <c r="I104" s="1"/>
      <c r="J104" s="1"/>
      <c r="K104" s="1"/>
    </row>
    <row r="105" ht="12.75" customHeight="1">
      <c r="A105" s="6" t="s">
        <v>51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108.0</v>
      </c>
      <c r="D108" s="3">
        <v>109.0</v>
      </c>
      <c r="E108" s="3">
        <f t="shared" ref="E108:E109" si="22">F108*B108</f>
        <v>96.11</v>
      </c>
      <c r="F108" s="3">
        <f t="shared" ref="F108:F109" si="23">D108-C108</f>
        <v>1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5333.0</v>
      </c>
      <c r="D109" s="3">
        <v>5340.0</v>
      </c>
      <c r="E109" s="3">
        <f t="shared" si="22"/>
        <v>29.82</v>
      </c>
      <c r="F109" s="3">
        <f t="shared" si="23"/>
        <v>7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440.0</v>
      </c>
      <c r="D111" s="3">
        <v>442.0</v>
      </c>
      <c r="E111" s="3">
        <f t="shared" ref="E111:E112" si="24">F111*B111</f>
        <v>35.86</v>
      </c>
      <c r="F111" s="3">
        <f>D111-C111</f>
        <v>2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>
        <f t="shared" si="24"/>
        <v>62.79</v>
      </c>
      <c r="F112" s="3">
        <f>F111+F114</f>
        <v>3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192.0</v>
      </c>
      <c r="D114" s="3">
        <v>193.0</v>
      </c>
      <c r="E114" s="3">
        <f>F114*B114</f>
        <v>107.28</v>
      </c>
      <c r="F114" s="3">
        <f>D114-C114</f>
        <v>1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f>887.83+34.17</f>
        <v>922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510.0</v>
      </c>
      <c r="F118" s="1"/>
      <c r="G118" s="8">
        <v>44411.0</v>
      </c>
      <c r="H118" s="1" t="s">
        <v>50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>
        <f>SUM(E108:E118)</f>
        <v>3715.02</v>
      </c>
      <c r="F119" s="4"/>
      <c r="G119" s="3">
        <f>E119+13000</f>
        <v>16715.02</v>
      </c>
      <c r="H119" s="1"/>
      <c r="I119" s="1"/>
      <c r="J119" s="1"/>
      <c r="K119" s="1"/>
    </row>
    <row r="120" ht="12.75" customHeight="1">
      <c r="A120" s="6" t="s">
        <v>51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104.0</v>
      </c>
      <c r="D123" s="3">
        <v>108.0</v>
      </c>
      <c r="E123" s="3">
        <f t="shared" ref="E123:E124" si="25">F123*B123</f>
        <v>384.44</v>
      </c>
      <c r="F123" s="3">
        <f t="shared" ref="F123:F124" si="26">D123-C123</f>
        <v>4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5274.0</v>
      </c>
      <c r="D124" s="3">
        <v>5333.0</v>
      </c>
      <c r="E124" s="3">
        <f t="shared" si="25"/>
        <v>251.34</v>
      </c>
      <c r="F124" s="3">
        <f t="shared" si="26"/>
        <v>59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435.0</v>
      </c>
      <c r="D126" s="3">
        <v>440.0</v>
      </c>
      <c r="E126" s="3">
        <f t="shared" ref="E126:E127" si="27">F126*B126</f>
        <v>89.65</v>
      </c>
      <c r="F126" s="3">
        <f>D126-C126</f>
        <v>5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>
        <f t="shared" si="27"/>
        <v>188.37</v>
      </c>
      <c r="F127" s="3">
        <f>F126+F129</f>
        <v>9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188.0</v>
      </c>
      <c r="D129" s="3">
        <v>192.0</v>
      </c>
      <c r="E129" s="3">
        <f>F129*B129</f>
        <v>429.12</v>
      </c>
      <c r="F129" s="3">
        <f>D129-C129</f>
        <v>4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f>887.83+34.17</f>
        <v>922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510.0</v>
      </c>
      <c r="F133" s="1"/>
      <c r="G133" s="8">
        <v>44411.0</v>
      </c>
      <c r="H133" s="1" t="s">
        <v>50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>
        <f>SUM(E123:E133)</f>
        <v>4726.08</v>
      </c>
      <c r="F134" s="4"/>
      <c r="G134" s="3">
        <f>E134+13000</f>
        <v>17726.08</v>
      </c>
      <c r="H134" s="1"/>
      <c r="I134" s="1"/>
      <c r="J134" s="1"/>
      <c r="K134" s="1"/>
    </row>
    <row r="135" ht="12.75" customHeight="1">
      <c r="A135" s="6" t="s">
        <v>51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99.0</v>
      </c>
      <c r="D138" s="3">
        <v>104.0</v>
      </c>
      <c r="E138" s="3">
        <f t="shared" ref="E138:E139" si="28">F138*B138</f>
        <v>480.55</v>
      </c>
      <c r="F138" s="3">
        <f t="shared" ref="F138:F139" si="29">D138-C138</f>
        <v>5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5217.0</v>
      </c>
      <c r="D139" s="3">
        <v>5274.0</v>
      </c>
      <c r="E139" s="3">
        <f t="shared" si="28"/>
        <v>242.82</v>
      </c>
      <c r="F139" s="3">
        <f t="shared" si="29"/>
        <v>57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431.0</v>
      </c>
      <c r="D141" s="3">
        <v>435.0</v>
      </c>
      <c r="E141" s="3">
        <f t="shared" ref="E141:E142" si="30">F141*B141</f>
        <v>71.72</v>
      </c>
      <c r="F141" s="3">
        <f>D141-C141</f>
        <v>4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>
        <f t="shared" si="30"/>
        <v>188.37</v>
      </c>
      <c r="F142" s="3">
        <f>F141+F144</f>
        <v>9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183.0</v>
      </c>
      <c r="D144" s="3">
        <v>188.0</v>
      </c>
      <c r="E144" s="3">
        <f>F144*B144</f>
        <v>536.4</v>
      </c>
      <c r="F144" s="3">
        <f>D144-C144</f>
        <v>5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f>887.83+34.17</f>
        <v>922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510.0</v>
      </c>
      <c r="F148" s="1"/>
      <c r="G148" s="8">
        <v>44411.0</v>
      </c>
      <c r="H148" s="1" t="s">
        <v>50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>
        <f>SUM(E138:E148)</f>
        <v>4903.02</v>
      </c>
      <c r="F149" s="4"/>
      <c r="G149" s="3">
        <f>E149+13000</f>
        <v>17903.02</v>
      </c>
      <c r="H149" s="1"/>
      <c r="I149" s="1"/>
      <c r="J149" s="1"/>
      <c r="K149" s="1"/>
    </row>
    <row r="150" ht="12.75" customHeight="1">
      <c r="A150" s="6" t="s">
        <v>51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94.0</v>
      </c>
      <c r="D153" s="3">
        <v>99.0</v>
      </c>
      <c r="E153" s="3">
        <f t="shared" ref="E153:E154" si="31">F153*B153</f>
        <v>480.55</v>
      </c>
      <c r="F153" s="3">
        <f t="shared" ref="F153:F154" si="32">D153-C153</f>
        <v>5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5153.0</v>
      </c>
      <c r="D154" s="3">
        <v>5217.0</v>
      </c>
      <c r="E154" s="3">
        <f t="shared" si="31"/>
        <v>272.64</v>
      </c>
      <c r="F154" s="3">
        <f t="shared" si="32"/>
        <v>64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426.0</v>
      </c>
      <c r="D156" s="3">
        <v>431.0</v>
      </c>
      <c r="E156" s="3">
        <f t="shared" ref="E156:E157" si="33">F156*B156</f>
        <v>89.65</v>
      </c>
      <c r="F156" s="3">
        <f>D156-C156</f>
        <v>5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>
        <f t="shared" si="33"/>
        <v>251.16</v>
      </c>
      <c r="F157" s="3">
        <f>F156+F159</f>
        <v>12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176.0</v>
      </c>
      <c r="D159" s="3">
        <v>183.0</v>
      </c>
      <c r="E159" s="3">
        <f>F159*B159</f>
        <v>750.96</v>
      </c>
      <c r="F159" s="3">
        <f>D159-C159</f>
        <v>7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f>887.83+34.17</f>
        <v>922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510.0</v>
      </c>
      <c r="F163" s="1"/>
      <c r="G163" s="8">
        <v>44411.0</v>
      </c>
      <c r="H163" s="1" t="s">
        <v>50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>
        <f>SUM(E153:E163)</f>
        <v>5236.11</v>
      </c>
      <c r="F164" s="4"/>
      <c r="G164" s="3">
        <f>E164+13000</f>
        <v>18236.11</v>
      </c>
      <c r="H164" s="1"/>
      <c r="I164" s="1"/>
      <c r="J164" s="1"/>
      <c r="K164" s="1"/>
    </row>
    <row r="165" ht="12.75" customHeight="1">
      <c r="A165" s="6" t="s">
        <v>51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88.0</v>
      </c>
      <c r="D168" s="3">
        <v>94.0</v>
      </c>
      <c r="E168" s="3">
        <f t="shared" ref="E168:E169" si="34">F168*B168</f>
        <v>576.66</v>
      </c>
      <c r="F168" s="3">
        <f t="shared" ref="F168:F169" si="35">D168-C168</f>
        <v>6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5089.0</v>
      </c>
      <c r="D169" s="3">
        <v>5153.0</v>
      </c>
      <c r="E169" s="3">
        <f t="shared" si="34"/>
        <v>272.64</v>
      </c>
      <c r="F169" s="3">
        <f t="shared" si="35"/>
        <v>64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422.0</v>
      </c>
      <c r="D171" s="3">
        <v>426.0</v>
      </c>
      <c r="E171" s="3">
        <f t="shared" ref="E171:E172" si="36">F171*B171</f>
        <v>71.72</v>
      </c>
      <c r="F171" s="3">
        <f>D171-C171</f>
        <v>4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>
        <f t="shared" si="36"/>
        <v>209.3</v>
      </c>
      <c r="F172" s="3">
        <f>F171+F174</f>
        <v>10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170.0</v>
      </c>
      <c r="D174" s="3">
        <v>176.0</v>
      </c>
      <c r="E174" s="3">
        <f>F174*B174</f>
        <v>643.68</v>
      </c>
      <c r="F174" s="3">
        <f>D174-C174</f>
        <v>6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f>887.83+34.17</f>
        <v>922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510.0</v>
      </c>
      <c r="F178" s="1"/>
      <c r="G178" s="8">
        <v>44411.0</v>
      </c>
      <c r="H178" s="1" t="s">
        <v>50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>
        <f>SUM(E168:E178)</f>
        <v>5165.15</v>
      </c>
      <c r="F179" s="4"/>
      <c r="G179" s="3">
        <f>E179+13000</f>
        <v>18165.15</v>
      </c>
      <c r="H179" s="1"/>
      <c r="I179" s="1"/>
      <c r="J179" s="1"/>
      <c r="K179" s="1"/>
    </row>
    <row r="180" ht="12.75" customHeight="1">
      <c r="A180" s="6" t="s">
        <v>51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84.0</v>
      </c>
      <c r="D183" s="3">
        <v>88.0</v>
      </c>
      <c r="E183" s="3">
        <f t="shared" ref="E183:E184" si="37">F183*B183</f>
        <v>384.44</v>
      </c>
      <c r="F183" s="3">
        <f t="shared" ref="F183:F184" si="38">D183-C183</f>
        <v>4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5039.0</v>
      </c>
      <c r="D184" s="3">
        <v>5089.0</v>
      </c>
      <c r="E184" s="3">
        <f t="shared" si="37"/>
        <v>213</v>
      </c>
      <c r="F184" s="3">
        <f t="shared" si="38"/>
        <v>50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416.0</v>
      </c>
      <c r="D186" s="3">
        <v>422.0</v>
      </c>
      <c r="E186" s="3">
        <f t="shared" ref="E186:E187" si="39">F186*B186</f>
        <v>107.58</v>
      </c>
      <c r="F186" s="3">
        <f>D186-C186</f>
        <v>6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>
        <f t="shared" si="39"/>
        <v>230.23</v>
      </c>
      <c r="F187" s="3">
        <f>F186+F189</f>
        <v>11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165.0</v>
      </c>
      <c r="D189" s="3">
        <v>170.0</v>
      </c>
      <c r="E189" s="3">
        <f>F189*B189</f>
        <v>536.4</v>
      </c>
      <c r="F189" s="3">
        <f>D189-C189</f>
        <v>5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510.0</v>
      </c>
      <c r="F193" s="1"/>
      <c r="G193" s="8">
        <v>44411.0</v>
      </c>
      <c r="H193" s="1" t="s">
        <v>50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>
        <f>SUM(E183:E193)</f>
        <v>4870.24</v>
      </c>
      <c r="F194" s="4"/>
      <c r="G194" s="3">
        <f>E194+13000</f>
        <v>17870.24</v>
      </c>
      <c r="H194" s="1"/>
      <c r="I194" s="1"/>
      <c r="J194" s="1"/>
      <c r="K194" s="1"/>
    </row>
    <row r="195" ht="12.75" customHeight="1">
      <c r="A195" s="6" t="s">
        <v>51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80.0</v>
      </c>
      <c r="D198" s="3">
        <v>84.0</v>
      </c>
      <c r="E198" s="3">
        <f t="shared" ref="E198:E199" si="40">F198*B198</f>
        <v>384.44</v>
      </c>
      <c r="F198" s="3">
        <f t="shared" ref="F198:F199" si="41">D198-C198</f>
        <v>4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4979.0</v>
      </c>
      <c r="D199" s="3">
        <v>5039.0</v>
      </c>
      <c r="E199" s="3">
        <f t="shared" si="40"/>
        <v>255.6</v>
      </c>
      <c r="F199" s="3">
        <f t="shared" si="41"/>
        <v>60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410.0</v>
      </c>
      <c r="D201" s="3">
        <v>416.0</v>
      </c>
      <c r="E201" s="3">
        <f t="shared" ref="E201:E202" si="42">F201*B201</f>
        <v>107.58</v>
      </c>
      <c r="F201" s="3">
        <f>D201-C201</f>
        <v>6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>
        <f t="shared" si="42"/>
        <v>230.23</v>
      </c>
      <c r="F202" s="3">
        <f>F201+F204</f>
        <v>11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160.0</v>
      </c>
      <c r="D204" s="3">
        <v>165.0</v>
      </c>
      <c r="E204" s="3">
        <f>F204*B204</f>
        <v>536.4</v>
      </c>
      <c r="F204" s="3">
        <f>D204-C204</f>
        <v>5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510.0</v>
      </c>
      <c r="F208" s="1"/>
      <c r="G208" s="1"/>
      <c r="H208" s="1" t="s">
        <v>50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>
        <f>SUM(E198:E208)</f>
        <v>4912.84</v>
      </c>
      <c r="F209" s="4"/>
      <c r="G209" s="3">
        <f>E209+13000</f>
        <v>17912.84</v>
      </c>
      <c r="H209" s="1"/>
      <c r="I209" s="1"/>
      <c r="J209" s="1"/>
      <c r="K209" s="1"/>
    </row>
    <row r="210" ht="12.75" customHeight="1">
      <c r="A210" s="6" t="s">
        <v>51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77.0</v>
      </c>
      <c r="D213" s="3">
        <v>80.0</v>
      </c>
      <c r="E213" s="3">
        <f t="shared" ref="E213:E214" si="43">F213*B213</f>
        <v>288.33</v>
      </c>
      <c r="F213" s="3">
        <f t="shared" ref="F213:F214" si="44">D213-C213</f>
        <v>3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4916.0</v>
      </c>
      <c r="D214" s="3">
        <v>4979.0</v>
      </c>
      <c r="E214" s="3">
        <f t="shared" si="43"/>
        <v>268.38</v>
      </c>
      <c r="F214" s="3">
        <f t="shared" si="44"/>
        <v>63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405.0</v>
      </c>
      <c r="D216" s="3">
        <v>410.0</v>
      </c>
      <c r="E216" s="3">
        <f t="shared" ref="E216:E217" si="45">F216*B216</f>
        <v>89.65</v>
      </c>
      <c r="F216" s="3">
        <f>D216-C216</f>
        <v>5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>
        <f t="shared" si="45"/>
        <v>251.16</v>
      </c>
      <c r="F217" s="3">
        <f>F216+F219</f>
        <v>12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153.0</v>
      </c>
      <c r="D219" s="3">
        <v>160.0</v>
      </c>
      <c r="E219" s="3">
        <f>F219*B219</f>
        <v>750.96</v>
      </c>
      <c r="F219" s="3">
        <f>D219-C219</f>
        <v>7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510.0</v>
      </c>
      <c r="F223" s="1"/>
      <c r="G223" s="1"/>
      <c r="H223" s="1" t="s">
        <v>50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>
        <f>SUM(E213:E223)</f>
        <v>5047.07</v>
      </c>
      <c r="F224" s="4"/>
      <c r="G224" s="3">
        <f>E224+13000</f>
        <v>18047.07</v>
      </c>
      <c r="H224" s="1"/>
      <c r="I224" s="1"/>
      <c r="J224" s="1"/>
      <c r="K224" s="1"/>
    </row>
    <row r="225" ht="12.75" customHeight="1">
      <c r="A225" s="6" t="s">
        <v>51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72.0</v>
      </c>
      <c r="D228" s="3">
        <v>77.0</v>
      </c>
      <c r="E228" s="3">
        <f t="shared" ref="E228:E229" si="46">F228*B228</f>
        <v>480.55</v>
      </c>
      <c r="F228" s="3">
        <f t="shared" ref="F228:F229" si="47">D228-C228</f>
        <v>5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4856.0</v>
      </c>
      <c r="D229" s="3">
        <v>4916.0</v>
      </c>
      <c r="E229" s="3">
        <f t="shared" si="46"/>
        <v>255.6</v>
      </c>
      <c r="F229" s="3">
        <f t="shared" si="47"/>
        <v>60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398.0</v>
      </c>
      <c r="D231" s="3">
        <v>405.0</v>
      </c>
      <c r="E231" s="3">
        <f t="shared" ref="E231:E232" si="48">F231*B231</f>
        <v>125.51</v>
      </c>
      <c r="F231" s="3">
        <f>D231-C231</f>
        <v>7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>
        <f t="shared" si="48"/>
        <v>293.02</v>
      </c>
      <c r="F232" s="3">
        <f>F231+F234</f>
        <v>14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146.0</v>
      </c>
      <c r="D234" s="3">
        <v>153.0</v>
      </c>
      <c r="E234" s="3">
        <f>F234*B234</f>
        <v>750.96</v>
      </c>
      <c r="F234" s="3">
        <f>D234-C234</f>
        <v>7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510.0</v>
      </c>
      <c r="F238" s="1"/>
      <c r="G238" s="1"/>
      <c r="H238" s="1" t="s">
        <v>50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>
        <f>SUM(E228:E238)</f>
        <v>5304.23</v>
      </c>
      <c r="F239" s="4"/>
      <c r="G239" s="3">
        <f>E239+13000</f>
        <v>18304.23</v>
      </c>
      <c r="H239" s="1"/>
      <c r="I239" s="1"/>
      <c r="J239" s="1"/>
      <c r="K239" s="1"/>
    </row>
    <row r="240" ht="12.75" customHeight="1">
      <c r="A240" s="6" t="s">
        <v>51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67.0</v>
      </c>
      <c r="D243" s="3">
        <v>72.0</v>
      </c>
      <c r="E243" s="3">
        <f t="shared" ref="E243:E244" si="49">F243*B243</f>
        <v>480.55</v>
      </c>
      <c r="F243" s="3">
        <f t="shared" ref="F243:F244" si="50">D243-C243</f>
        <v>5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4795.0</v>
      </c>
      <c r="D244" s="3">
        <v>4856.0</v>
      </c>
      <c r="E244" s="3">
        <f t="shared" si="49"/>
        <v>259.86</v>
      </c>
      <c r="F244" s="3">
        <f t="shared" si="50"/>
        <v>61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384.0</v>
      </c>
      <c r="D246" s="3">
        <v>398.0</v>
      </c>
      <c r="E246" s="3">
        <f t="shared" ref="E246:E247" si="51">F246*B246</f>
        <v>251.02</v>
      </c>
      <c r="F246" s="3">
        <f>D246-C246</f>
        <v>14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>
        <f t="shared" si="51"/>
        <v>460.46</v>
      </c>
      <c r="F247" s="3">
        <f>F246+F249</f>
        <v>22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138.0</v>
      </c>
      <c r="D249" s="3">
        <v>146.0</v>
      </c>
      <c r="E249" s="3">
        <f>F249*B249</f>
        <v>858.24</v>
      </c>
      <c r="F249" s="3">
        <f>D249-C249</f>
        <v>8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510.0</v>
      </c>
      <c r="F253" s="1"/>
      <c r="G253" s="1"/>
      <c r="H253" s="1" t="s">
        <v>50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>
        <f>SUM(E243:E253)</f>
        <v>5708.72</v>
      </c>
      <c r="F254" s="4"/>
      <c r="G254" s="3">
        <f>E254+13000</f>
        <v>18708.72</v>
      </c>
      <c r="H254" s="1"/>
      <c r="I254" s="1"/>
      <c r="J254" s="1"/>
      <c r="K254" s="1"/>
    </row>
    <row r="255" ht="12.75" customHeight="1">
      <c r="A255" s="6" t="s">
        <v>51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62.0</v>
      </c>
      <c r="D258" s="3">
        <v>67.0</v>
      </c>
      <c r="E258" s="3">
        <f t="shared" ref="E258:E259" si="52">F258*B258</f>
        <v>457.65</v>
      </c>
      <c r="F258" s="3">
        <f t="shared" ref="F258:F259" si="53">D258-C258</f>
        <v>5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4740.0</v>
      </c>
      <c r="D259" s="3">
        <v>4795.0</v>
      </c>
      <c r="E259" s="3">
        <f t="shared" si="52"/>
        <v>223.3</v>
      </c>
      <c r="F259" s="3">
        <f t="shared" si="53"/>
        <v>55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370.0</v>
      </c>
      <c r="D261" s="3">
        <v>384.0</v>
      </c>
      <c r="E261" s="3">
        <f t="shared" ref="E261:E262" si="54">F261*B261</f>
        <v>239.12</v>
      </c>
      <c r="F261" s="3">
        <f>D261-C261</f>
        <v>14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>
        <f t="shared" si="54"/>
        <v>398.8</v>
      </c>
      <c r="F262" s="3">
        <f>F261+F264</f>
        <v>20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132.0</v>
      </c>
      <c r="D264" s="3">
        <v>138.0</v>
      </c>
      <c r="E264" s="3">
        <f>F264*B264</f>
        <v>613.5</v>
      </c>
      <c r="F264" s="3">
        <f>D264-C264</f>
        <v>6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510.0</v>
      </c>
      <c r="F268" s="1"/>
      <c r="G268" s="1"/>
      <c r="H268" s="1" t="s">
        <v>50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>
        <f>SUM(E258:E268)</f>
        <v>5213.9</v>
      </c>
      <c r="F269" s="4"/>
      <c r="G269" s="3">
        <f>E269+13000</f>
        <v>18213.9</v>
      </c>
      <c r="H269" s="1"/>
      <c r="I269" s="1"/>
      <c r="J269" s="1"/>
      <c r="K269" s="1"/>
    </row>
    <row r="270" ht="12.75" customHeight="1">
      <c r="A270" s="6" t="s">
        <v>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58.0</v>
      </c>
      <c r="D273" s="3">
        <v>62.0</v>
      </c>
      <c r="E273" s="3">
        <f t="shared" ref="E273:E274" si="55">F273*B273</f>
        <v>366.12</v>
      </c>
      <c r="F273" s="3">
        <f t="shared" ref="F273:F274" si="56">D273-C273</f>
        <v>4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4688.0</v>
      </c>
      <c r="D274" s="3">
        <v>4740.0</v>
      </c>
      <c r="E274" s="3">
        <f t="shared" si="55"/>
        <v>211.12</v>
      </c>
      <c r="F274" s="3">
        <f t="shared" si="56"/>
        <v>52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351.0</v>
      </c>
      <c r="D276" s="3">
        <v>370.0</v>
      </c>
      <c r="E276" s="3">
        <f t="shared" ref="E276:E277" si="57">F276*B276</f>
        <v>324.52</v>
      </c>
      <c r="F276" s="3">
        <f>D276-C276</f>
        <v>19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>
        <f t="shared" si="57"/>
        <v>598.2</v>
      </c>
      <c r="F277" s="3">
        <f>F276+F279</f>
        <v>30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121.0</v>
      </c>
      <c r="D279" s="3">
        <v>132.0</v>
      </c>
      <c r="E279" s="3">
        <f>F279*B279</f>
        <v>1124.75</v>
      </c>
      <c r="F279" s="3">
        <f>D279-C279</f>
        <v>11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510.0</v>
      </c>
      <c r="F283" s="1"/>
      <c r="G283" s="1"/>
      <c r="H283" s="1" t="s">
        <v>50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>
        <f>SUM(E273:E283)</f>
        <v>5906.24</v>
      </c>
      <c r="F284" s="4"/>
      <c r="G284" s="1"/>
      <c r="H284" s="1"/>
      <c r="I284" s="1"/>
      <c r="J284" s="1"/>
      <c r="K284" s="1"/>
    </row>
    <row r="285" ht="12.75" customHeight="1">
      <c r="A285" s="6" t="s">
        <v>51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54.0</v>
      </c>
      <c r="D288" s="3">
        <v>58.0</v>
      </c>
      <c r="E288" s="3">
        <f t="shared" ref="E288:E289" si="58">F288*B288</f>
        <v>366.12</v>
      </c>
      <c r="F288" s="3">
        <f t="shared" ref="F288:F289" si="59">D288-C288</f>
        <v>4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4633.0</v>
      </c>
      <c r="D289" s="3">
        <v>4688.0</v>
      </c>
      <c r="E289" s="3">
        <f t="shared" si="58"/>
        <v>223.3</v>
      </c>
      <c r="F289" s="3">
        <f t="shared" si="59"/>
        <v>55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336.0</v>
      </c>
      <c r="D291" s="3">
        <v>351.0</v>
      </c>
      <c r="E291" s="3">
        <f t="shared" ref="E291:E292" si="60">F291*B291</f>
        <v>256.2</v>
      </c>
      <c r="F291" s="3">
        <f>D291-C291</f>
        <v>15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>
        <f t="shared" si="60"/>
        <v>458.62</v>
      </c>
      <c r="F292" s="3">
        <f>F291+F294</f>
        <v>23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113.0</v>
      </c>
      <c r="D294" s="3">
        <v>121.0</v>
      </c>
      <c r="E294" s="3">
        <f>F294*B294</f>
        <v>818</v>
      </c>
      <c r="F294" s="3">
        <f>D294-C294</f>
        <v>8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510.0</v>
      </c>
      <c r="F298" s="1"/>
      <c r="G298" s="1"/>
      <c r="H298" s="1" t="s">
        <v>50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>
        <f>SUM(E288:E298)</f>
        <v>5403.77</v>
      </c>
      <c r="F299" s="4"/>
      <c r="G299" s="1"/>
      <c r="H299" s="1"/>
      <c r="I299" s="1"/>
      <c r="J299" s="1"/>
      <c r="K299" s="1"/>
    </row>
    <row r="300" ht="12.75" customHeight="1">
      <c r="A300" s="6" t="s">
        <v>51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50.0</v>
      </c>
      <c r="D303" s="3">
        <v>54.0</v>
      </c>
      <c r="E303" s="3">
        <f t="shared" ref="E303:E304" si="61">F303*B303</f>
        <v>366.12</v>
      </c>
      <c r="F303" s="3">
        <f t="shared" ref="F303:F304" si="62">D303-C303</f>
        <v>4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4562.0</v>
      </c>
      <c r="D304" s="3">
        <v>4633.0</v>
      </c>
      <c r="E304" s="3">
        <f t="shared" si="61"/>
        <v>288.26</v>
      </c>
      <c r="F304" s="3">
        <f t="shared" si="62"/>
        <v>71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>
        <f>5430+13000+1800</f>
        <v>20230</v>
      </c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322.0</v>
      </c>
      <c r="D306" s="3">
        <v>336.0</v>
      </c>
      <c r="E306" s="3">
        <f t="shared" ref="E306:E307" si="63">F306*B306</f>
        <v>239.12</v>
      </c>
      <c r="F306" s="3">
        <f>D306-C306</f>
        <v>14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>
        <f t="shared" si="63"/>
        <v>438.68</v>
      </c>
      <c r="F307" s="3">
        <f>F306+F309</f>
        <v>22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1434.57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105.0</v>
      </c>
      <c r="D309" s="3">
        <v>113.0</v>
      </c>
      <c r="E309" s="3">
        <f>F309*B309</f>
        <v>818</v>
      </c>
      <c r="F309" s="3">
        <f>D309-C309</f>
        <v>8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f>891.33+38.11</f>
        <v>929.44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49</v>
      </c>
      <c r="B313" s="3"/>
      <c r="C313" s="3"/>
      <c r="D313" s="3"/>
      <c r="E313" s="3">
        <v>510.0</v>
      </c>
      <c r="F313" s="1"/>
      <c r="G313" s="1"/>
      <c r="H313" s="1" t="s">
        <v>50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>
        <f>SUM(E303:E313)</f>
        <v>5431.71</v>
      </c>
      <c r="F314" s="4"/>
      <c r="G314" s="1"/>
      <c r="H314" s="1"/>
      <c r="I314" s="1"/>
      <c r="J314" s="1"/>
      <c r="K314" s="1"/>
    </row>
    <row r="315" ht="12.75" customHeight="1">
      <c r="A315" s="6" t="s">
        <v>51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46.0</v>
      </c>
      <c r="D318" s="3">
        <v>50.0</v>
      </c>
      <c r="E318" s="3">
        <f t="shared" ref="E318:E319" si="64">F318*B318</f>
        <v>366.12</v>
      </c>
      <c r="F318" s="3">
        <f t="shared" ref="F318:F319" si="65">D318-C318</f>
        <v>4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4503.0</v>
      </c>
      <c r="D319" s="3">
        <v>4562.0</v>
      </c>
      <c r="E319" s="3">
        <f t="shared" si="64"/>
        <v>239.54</v>
      </c>
      <c r="F319" s="3">
        <f t="shared" si="65"/>
        <v>59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299.0</v>
      </c>
      <c r="D321" s="3">
        <v>322.0</v>
      </c>
      <c r="E321" s="3">
        <f t="shared" ref="E321:E322" si="66">F321*B321</f>
        <v>392.84</v>
      </c>
      <c r="F321" s="3">
        <f>D321-C321</f>
        <v>23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>
        <f t="shared" si="66"/>
        <v>598.2</v>
      </c>
      <c r="F322" s="3">
        <f>F321+F324</f>
        <v>30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1434.57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98.0</v>
      </c>
      <c r="D324" s="3">
        <v>105.0</v>
      </c>
      <c r="E324" s="3">
        <f>F324*B324</f>
        <v>715.75</v>
      </c>
      <c r="F324" s="3">
        <f>D324-C324</f>
        <v>7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f>891.33+38.11</f>
        <v>929.44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49</v>
      </c>
      <c r="B328" s="3"/>
      <c r="C328" s="3"/>
      <c r="D328" s="3"/>
      <c r="E328" s="3">
        <v>510.0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>
        <f>SUM(E318:E328)</f>
        <v>5593.98</v>
      </c>
      <c r="F329" s="4"/>
      <c r="G329" s="1"/>
      <c r="H329" s="1"/>
      <c r="I329" s="1"/>
      <c r="J329" s="1"/>
      <c r="K329" s="1"/>
    </row>
    <row r="330" ht="12.75" customHeight="1">
      <c r="A330" s="6" t="s">
        <v>51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42.0</v>
      </c>
      <c r="D333" s="3">
        <v>46.0</v>
      </c>
      <c r="E333" s="3">
        <f t="shared" ref="E333:E334" si="67">F333*B333</f>
        <v>366.12</v>
      </c>
      <c r="F333" s="3">
        <f t="shared" ref="F333:F334" si="68">D333-C333</f>
        <v>4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4452.0</v>
      </c>
      <c r="D334" s="3">
        <v>4503.0</v>
      </c>
      <c r="E334" s="3">
        <f t="shared" si="67"/>
        <v>207.06</v>
      </c>
      <c r="F334" s="3">
        <f t="shared" si="68"/>
        <v>51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88.88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265.0</v>
      </c>
      <c r="D336" s="3">
        <v>299.0</v>
      </c>
      <c r="E336" s="3">
        <f t="shared" ref="E336:E337" si="69">F336*B336</f>
        <v>580.72</v>
      </c>
      <c r="F336" s="3">
        <f>D336-C336</f>
        <v>34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>
        <f t="shared" si="69"/>
        <v>877.36</v>
      </c>
      <c r="F337" s="3">
        <f>F336+F339</f>
        <v>44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1434.57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88.0</v>
      </c>
      <c r="D339" s="3">
        <v>98.0</v>
      </c>
      <c r="E339" s="3">
        <f>F339*B339</f>
        <v>1022.5</v>
      </c>
      <c r="F339" s="3">
        <f>D339-C339</f>
        <v>10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f>891.33+38.11</f>
        <v>929.44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49</v>
      </c>
      <c r="B343" s="3"/>
      <c r="C343" s="3"/>
      <c r="D343" s="3"/>
      <c r="E343" s="3">
        <v>510.0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>
        <f>SUM(E333:E343)</f>
        <v>6350.11</v>
      </c>
      <c r="F344" s="4"/>
      <c r="G344" s="1"/>
      <c r="H344" s="1"/>
      <c r="I344" s="1"/>
      <c r="J344" s="1"/>
      <c r="K344" s="1"/>
    </row>
    <row r="345" ht="12.75" customHeight="1">
      <c r="A345" s="6" t="s">
        <v>52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38.0</v>
      </c>
      <c r="D348" s="3">
        <v>42.0</v>
      </c>
      <c r="E348" s="3">
        <f t="shared" ref="E348:E349" si="70">F348*B348</f>
        <v>366.12</v>
      </c>
      <c r="F348" s="3">
        <f t="shared" ref="F348:F349" si="71">D348-C348</f>
        <v>4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4395.0</v>
      </c>
      <c r="D349" s="3">
        <v>4452.0</v>
      </c>
      <c r="E349" s="3">
        <f t="shared" si="70"/>
        <v>231.42</v>
      </c>
      <c r="F349" s="3">
        <f t="shared" si="71"/>
        <v>57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88.88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258.0</v>
      </c>
      <c r="D351" s="3">
        <v>265.0</v>
      </c>
      <c r="E351" s="3">
        <f t="shared" ref="E351:E352" si="72">F351*B351</f>
        <v>119.56</v>
      </c>
      <c r="F351" s="3">
        <f>D351-C351</f>
        <v>7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>
        <f t="shared" si="72"/>
        <v>259.22</v>
      </c>
      <c r="F352" s="3">
        <f>F351+F354</f>
        <v>13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1434.57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102.34</v>
      </c>
      <c r="C354" s="3">
        <v>82.0</v>
      </c>
      <c r="D354" s="3">
        <v>88.0</v>
      </c>
      <c r="E354" s="3">
        <f>F354*B354</f>
        <v>614.04</v>
      </c>
      <c r="F354" s="3">
        <f>D354-C354</f>
        <v>6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f>891.33+38.11</f>
        <v>929.44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293.46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</row>
    <row r="358" ht="12.75" customHeight="1">
      <c r="A358" s="1" t="s">
        <v>49</v>
      </c>
      <c r="B358" s="3"/>
      <c r="C358" s="3"/>
      <c r="D358" s="3"/>
      <c r="E358" s="3">
        <v>510.0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>
        <f>SUM(E348:E358)</f>
        <v>4886.71</v>
      </c>
      <c r="F359" s="4"/>
      <c r="G359" s="1"/>
      <c r="H359" s="1"/>
      <c r="I359" s="1"/>
      <c r="J359" s="1"/>
      <c r="K359" s="1"/>
    </row>
    <row r="360" ht="12.75" customHeight="1">
      <c r="A360" s="6" t="s">
        <v>52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B406" s="2"/>
    </row>
    <row r="407" ht="12.75" customHeight="1">
      <c r="B407" s="7"/>
      <c r="C407" s="7"/>
      <c r="D407" s="7"/>
      <c r="E407" s="7"/>
      <c r="F407" s="7"/>
    </row>
    <row r="408" ht="12.75" customHeight="1">
      <c r="A408" s="7"/>
      <c r="B408" s="3"/>
      <c r="C408" s="3"/>
      <c r="D408" s="3"/>
      <c r="E408" s="3"/>
      <c r="F408" s="3"/>
    </row>
    <row r="409" ht="12.75" customHeight="1">
      <c r="A409" s="7"/>
      <c r="B409" s="3"/>
      <c r="C409" s="3"/>
      <c r="D409" s="3"/>
      <c r="E409" s="3"/>
      <c r="F409" s="3"/>
    </row>
    <row r="410" ht="12.75" customHeight="1">
      <c r="A410" s="7"/>
      <c r="B410" s="3"/>
      <c r="C410" s="3"/>
      <c r="D410" s="3"/>
      <c r="E410" s="3"/>
    </row>
    <row r="411" ht="12.75" customHeight="1">
      <c r="A411" s="7"/>
      <c r="B411" s="3"/>
      <c r="C411" s="3"/>
      <c r="D411" s="3"/>
      <c r="E411" s="3"/>
      <c r="F411" s="3"/>
    </row>
    <row r="412" ht="12.75" customHeight="1">
      <c r="A412" s="7"/>
      <c r="B412" s="3"/>
      <c r="C412" s="3"/>
      <c r="D412" s="3"/>
      <c r="E412" s="3"/>
      <c r="F412" s="3"/>
    </row>
    <row r="413" ht="12.75" customHeight="1">
      <c r="A413" s="7"/>
      <c r="B413" s="3"/>
      <c r="C413" s="3"/>
      <c r="D413" s="3"/>
      <c r="E413" s="3"/>
    </row>
    <row r="414" ht="12.75" customHeight="1">
      <c r="A414" s="7"/>
      <c r="B414" s="3"/>
      <c r="C414" s="3"/>
      <c r="D414" s="3"/>
      <c r="E414" s="3"/>
      <c r="F414" s="3"/>
    </row>
    <row r="415" ht="12.75" customHeight="1">
      <c r="A415" s="7"/>
      <c r="B415" s="3"/>
      <c r="C415" s="3"/>
      <c r="D415" s="3"/>
      <c r="E415" s="3"/>
    </row>
    <row r="416" ht="12.75" customHeight="1">
      <c r="A416" s="7"/>
      <c r="B416" s="3"/>
      <c r="C416" s="3"/>
      <c r="D416" s="3"/>
      <c r="E416" s="3"/>
    </row>
    <row r="417" ht="12.75" customHeight="1">
      <c r="A417" s="7"/>
      <c r="B417" s="3"/>
      <c r="C417" s="3"/>
      <c r="D417" s="3"/>
      <c r="E417" s="3"/>
    </row>
    <row r="418" ht="12.75" customHeight="1">
      <c r="A418" s="7"/>
      <c r="B418" s="3"/>
      <c r="C418" s="3"/>
      <c r="D418" s="3"/>
      <c r="E418" s="3"/>
    </row>
    <row r="419" ht="15.75" customHeight="1">
      <c r="A419" s="4"/>
      <c r="B419" s="4"/>
      <c r="C419" s="4"/>
      <c r="D419" s="4"/>
      <c r="E419" s="5"/>
      <c r="F419" s="4"/>
    </row>
    <row r="420" ht="12.75" customHeight="1">
      <c r="A420" s="6"/>
    </row>
    <row r="421" ht="15.75" customHeight="1">
      <c r="B421" s="2"/>
    </row>
    <row r="422" ht="12.75" customHeight="1">
      <c r="B422" s="7"/>
      <c r="C422" s="7"/>
      <c r="D422" s="7"/>
      <c r="E422" s="7"/>
      <c r="F422" s="7"/>
    </row>
    <row r="423" ht="12.75" customHeight="1">
      <c r="A423" s="7"/>
      <c r="B423" s="3"/>
      <c r="C423" s="3"/>
      <c r="D423" s="3"/>
      <c r="E423" s="3"/>
      <c r="F423" s="3"/>
    </row>
    <row r="424" ht="12.75" customHeight="1">
      <c r="A424" s="7"/>
      <c r="B424" s="3"/>
      <c r="C424" s="3"/>
      <c r="D424" s="3"/>
      <c r="E424" s="3"/>
      <c r="F424" s="3"/>
    </row>
    <row r="425" ht="12.75" customHeight="1">
      <c r="A425" s="7"/>
      <c r="B425" s="3"/>
      <c r="C425" s="3"/>
      <c r="D425" s="3"/>
      <c r="E425" s="3"/>
    </row>
    <row r="426" ht="12.75" customHeight="1">
      <c r="A426" s="7"/>
      <c r="B426" s="3"/>
      <c r="C426" s="3"/>
      <c r="D426" s="3"/>
      <c r="E426" s="3"/>
      <c r="F426" s="3"/>
    </row>
    <row r="427" ht="12.75" customHeight="1">
      <c r="A427" s="7"/>
      <c r="B427" s="3"/>
      <c r="C427" s="3"/>
      <c r="D427" s="3"/>
      <c r="E427" s="3"/>
      <c r="F427" s="3"/>
    </row>
    <row r="428" ht="12.75" customHeight="1">
      <c r="A428" s="7"/>
      <c r="B428" s="3"/>
      <c r="C428" s="3"/>
      <c r="D428" s="3"/>
      <c r="E428" s="3"/>
    </row>
    <row r="429" ht="12.75" customHeight="1">
      <c r="A429" s="7"/>
      <c r="B429" s="3"/>
      <c r="C429" s="3"/>
      <c r="D429" s="3"/>
      <c r="E429" s="3"/>
      <c r="F429" s="3"/>
    </row>
    <row r="430" ht="12.75" customHeight="1">
      <c r="A430" s="7"/>
      <c r="B430" s="3"/>
      <c r="C430" s="3"/>
      <c r="D430" s="3"/>
      <c r="E430" s="3"/>
    </row>
    <row r="431" ht="12.75" customHeight="1">
      <c r="A431" s="7"/>
      <c r="B431" s="3"/>
      <c r="C431" s="3"/>
      <c r="D431" s="3"/>
      <c r="E431" s="3"/>
    </row>
    <row r="432" ht="12.75" customHeight="1">
      <c r="A432" s="7"/>
      <c r="B432" s="3"/>
      <c r="C432" s="3"/>
      <c r="D432" s="3"/>
      <c r="E432" s="3"/>
    </row>
    <row r="433" ht="12.75" customHeight="1">
      <c r="A433" s="7"/>
      <c r="B433" s="3"/>
      <c r="C433" s="3"/>
      <c r="D433" s="3"/>
      <c r="E433" s="3"/>
    </row>
    <row r="434" ht="15.75" customHeight="1">
      <c r="A434" s="4"/>
      <c r="B434" s="4"/>
      <c r="C434" s="4"/>
      <c r="D434" s="4"/>
      <c r="E434" s="5"/>
      <c r="F434" s="4"/>
    </row>
    <row r="435" ht="12.75" customHeight="1">
      <c r="A435" s="6"/>
    </row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316:D316"/>
    <mergeCell ref="B331:D331"/>
    <mergeCell ref="B346:D346"/>
    <mergeCell ref="B361:D361"/>
    <mergeCell ref="B376:D376"/>
    <mergeCell ref="B391:D391"/>
    <mergeCell ref="B406:D406"/>
    <mergeCell ref="B421:D421"/>
    <mergeCell ref="B211:D211"/>
    <mergeCell ref="B226:D226"/>
    <mergeCell ref="B241:D241"/>
    <mergeCell ref="B256:D256"/>
    <mergeCell ref="B271:D271"/>
    <mergeCell ref="B286:D286"/>
    <mergeCell ref="B301:D30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105.0</v>
      </c>
      <c r="D3" s="3">
        <v>105.0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9244.0</v>
      </c>
      <c r="D4" s="3">
        <v>9288.0</v>
      </c>
      <c r="E4" s="3">
        <f t="shared" si="1"/>
        <v>197.12</v>
      </c>
      <c r="F4" s="3">
        <f t="shared" si="2"/>
        <v>44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343.0</v>
      </c>
      <c r="D6" s="3">
        <v>343.0</v>
      </c>
      <c r="E6" s="3">
        <f t="shared" ref="E6:E7" si="3">F6*B6</f>
        <v>0</v>
      </c>
      <c r="F6" s="3">
        <f>D6-C6</f>
        <v>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>
        <f t="shared" si="3"/>
        <v>0</v>
      </c>
      <c r="F7" s="3">
        <f>F6+F9</f>
        <v>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137.0</v>
      </c>
      <c r="D9" s="3">
        <v>137.0</v>
      </c>
      <c r="E9" s="3">
        <f>F9*B9</f>
        <v>0</v>
      </c>
      <c r="F9" s="3">
        <f>D9-C9</f>
        <v>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913.52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53</v>
      </c>
      <c r="B13" s="3"/>
      <c r="C13" s="3"/>
      <c r="D13" s="3"/>
      <c r="E13" s="3">
        <v>70.0</v>
      </c>
      <c r="F13" s="1"/>
      <c r="G13" s="1"/>
      <c r="H13" s="1">
        <f>H12/2</f>
        <v>0</v>
      </c>
      <c r="I13" s="1"/>
      <c r="J13" s="1"/>
      <c r="K13" s="1"/>
    </row>
    <row r="14">
      <c r="A14" s="4" t="s">
        <v>16</v>
      </c>
      <c r="B14" s="4"/>
      <c r="C14" s="4"/>
      <c r="D14" s="4"/>
      <c r="E14" s="5">
        <f>SUM(E3:E13)</f>
        <v>2321.75</v>
      </c>
      <c r="F14" s="1"/>
      <c r="G14" s="3">
        <f>E14+10000</f>
        <v>12321.75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104.0</v>
      </c>
      <c r="D18" s="3">
        <v>105.0</v>
      </c>
      <c r="E18" s="3">
        <f t="shared" ref="E18:E19" si="4">F18*B18</f>
        <v>101.2</v>
      </c>
      <c r="F18" s="3">
        <f t="shared" ref="F18:F19" si="5">D18-C18</f>
        <v>1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9210.0</v>
      </c>
      <c r="D19" s="3">
        <v>9244.0</v>
      </c>
      <c r="E19" s="3">
        <f t="shared" si="4"/>
        <v>152.32</v>
      </c>
      <c r="F19" s="3">
        <f t="shared" si="5"/>
        <v>34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343.0</v>
      </c>
      <c r="D21" s="3">
        <v>343.0</v>
      </c>
      <c r="E21" s="3">
        <f t="shared" ref="E21:E22" si="6">F21*B21</f>
        <v>0</v>
      </c>
      <c r="F21" s="3">
        <f>D21-C21</f>
        <v>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>
        <f t="shared" si="6"/>
        <v>0</v>
      </c>
      <c r="F22" s="3">
        <f>F21+F24</f>
        <v>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137.0</v>
      </c>
      <c r="D24" s="3">
        <v>137.0</v>
      </c>
      <c r="E24" s="3">
        <f>F24*B24</f>
        <v>0</v>
      </c>
      <c r="F24" s="3">
        <f>D24-C24</f>
        <v>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913.52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53</v>
      </c>
      <c r="B28" s="3"/>
      <c r="C28" s="3"/>
      <c r="D28" s="3"/>
      <c r="E28" s="3">
        <v>70.0</v>
      </c>
      <c r="F28" s="1"/>
      <c r="G28" s="1"/>
      <c r="H28" s="1">
        <f>H27/2</f>
        <v>0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>
        <f>SUM(E18:E28)</f>
        <v>2378.15</v>
      </c>
      <c r="F29" s="1"/>
      <c r="G29" s="3">
        <f>E29+10000</f>
        <v>12378.15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104.0</v>
      </c>
      <c r="D33" s="3">
        <v>104.0</v>
      </c>
      <c r="E33" s="3">
        <f t="shared" ref="E33:E34" si="7">F33*B33</f>
        <v>0</v>
      </c>
      <c r="F33" s="3">
        <f t="shared" ref="F33:F34" si="8">D33-C33</f>
        <v>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9150.0</v>
      </c>
      <c r="D34" s="3">
        <v>9210.0</v>
      </c>
      <c r="E34" s="3">
        <f t="shared" si="7"/>
        <v>268.8</v>
      </c>
      <c r="F34" s="3">
        <f t="shared" si="8"/>
        <v>60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340.0</v>
      </c>
      <c r="D36" s="3">
        <v>343.0</v>
      </c>
      <c r="E36" s="3">
        <f t="shared" ref="E36:E37" si="9">F36*B36</f>
        <v>56.64</v>
      </c>
      <c r="F36" s="3">
        <f>D36-C36</f>
        <v>3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>
        <f t="shared" si="9"/>
        <v>88.12</v>
      </c>
      <c r="F37" s="3">
        <f>F36+F39</f>
        <v>4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136.0</v>
      </c>
      <c r="D39" s="3">
        <v>137.0</v>
      </c>
      <c r="E39" s="3">
        <f>F39*B39</f>
        <v>109.68</v>
      </c>
      <c r="F39" s="3">
        <f>D39-C39</f>
        <v>1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913.52</v>
      </c>
      <c r="F40" s="1"/>
      <c r="G40" s="1">
        <v>913.52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53</v>
      </c>
      <c r="B43" s="3"/>
      <c r="C43" s="3"/>
      <c r="D43" s="3"/>
      <c r="E43" s="3">
        <v>70.0</v>
      </c>
      <c r="F43" s="1"/>
      <c r="G43" s="1"/>
      <c r="H43" s="1">
        <f>H42/2</f>
        <v>0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>
        <f>SUM(E33:E43)</f>
        <v>2647.87</v>
      </c>
      <c r="F44" s="1"/>
      <c r="G44" s="3">
        <f>E44+10000</f>
        <v>12647.87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104.0</v>
      </c>
      <c r="D48" s="3">
        <v>104.0</v>
      </c>
      <c r="E48" s="3">
        <f t="shared" ref="E48:E49" si="10">F48*B48</f>
        <v>0</v>
      </c>
      <c r="F48" s="3">
        <f t="shared" ref="F48:F49" si="11">D48-C48</f>
        <v>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9088.0</v>
      </c>
      <c r="D49" s="3">
        <v>9150.0</v>
      </c>
      <c r="E49" s="3">
        <f t="shared" si="10"/>
        <v>277.76</v>
      </c>
      <c r="F49" s="3">
        <f t="shared" si="11"/>
        <v>62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338.0</v>
      </c>
      <c r="D51" s="3">
        <v>340.0</v>
      </c>
      <c r="E51" s="3">
        <f t="shared" ref="E51:E52" si="12">F51*B51</f>
        <v>37.76</v>
      </c>
      <c r="F51" s="3">
        <f>D51-C51</f>
        <v>2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>
        <f t="shared" si="12"/>
        <v>44.06</v>
      </c>
      <c r="F52" s="3">
        <f>F51+F54</f>
        <v>2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136.0</v>
      </c>
      <c r="D54" s="3">
        <v>136.0</v>
      </c>
      <c r="E54" s="3">
        <f>F54*B54</f>
        <v>0</v>
      </c>
      <c r="F54" s="3">
        <f>D54-C54</f>
        <v>0</v>
      </c>
      <c r="G54" s="1"/>
      <c r="H54" s="3">
        <f>E50+E53+E55+E56+E57+E58</f>
        <v>2124.63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913.52</v>
      </c>
      <c r="F55" s="1"/>
      <c r="G55" s="1">
        <v>913.52</v>
      </c>
      <c r="H55" s="3">
        <f>E49+E51+E52+E54</f>
        <v>359.58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>
        <v>50.0</v>
      </c>
      <c r="H57" s="3">
        <f>H54*H56+H55</f>
        <v>1953.0525</v>
      </c>
      <c r="I57" s="1"/>
      <c r="J57" s="1"/>
      <c r="K57" s="1"/>
    </row>
    <row r="58" ht="12.75" customHeight="1">
      <c r="A58" s="1" t="s">
        <v>53</v>
      </c>
      <c r="B58" s="3"/>
      <c r="C58" s="3"/>
      <c r="D58" s="3"/>
      <c r="E58" s="3">
        <v>70.0</v>
      </c>
      <c r="F58" s="1"/>
      <c r="G58" s="1"/>
      <c r="H58" s="1">
        <f>H57/2</f>
        <v>976.52625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>
        <f>SUM(E48:E58)</f>
        <v>2484.21</v>
      </c>
      <c r="F59" s="1"/>
      <c r="G59" s="3">
        <f>E59+10000</f>
        <v>12484.21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104.0</v>
      </c>
      <c r="D63" s="3">
        <v>104.0</v>
      </c>
      <c r="E63" s="3">
        <f t="shared" ref="E63:E64" si="13">F63*B63</f>
        <v>0</v>
      </c>
      <c r="F63" s="3">
        <f t="shared" ref="F63:F64" si="14">D63-C63</f>
        <v>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9018.0</v>
      </c>
      <c r="D64" s="3">
        <v>9088.0</v>
      </c>
      <c r="E64" s="3">
        <f t="shared" si="13"/>
        <v>313.6</v>
      </c>
      <c r="F64" s="3">
        <f t="shared" si="14"/>
        <v>70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334.0</v>
      </c>
      <c r="D66" s="3">
        <v>338.0</v>
      </c>
      <c r="E66" s="3">
        <f t="shared" ref="E66:E67" si="15">F66*B66</f>
        <v>75.52</v>
      </c>
      <c r="F66" s="3">
        <f>D66-C66</f>
        <v>4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>
        <f t="shared" si="15"/>
        <v>110.15</v>
      </c>
      <c r="F67" s="3">
        <f>F66+F69</f>
        <v>5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721.64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135.0</v>
      </c>
      <c r="D69" s="3">
        <v>136.0</v>
      </c>
      <c r="E69" s="3">
        <f>F69*B69</f>
        <v>109.68</v>
      </c>
      <c r="F69" s="3">
        <f>D69-C69</f>
        <v>1</v>
      </c>
      <c r="G69" s="1"/>
      <c r="H69" s="3">
        <f>E65+E68+E70+E71+E72+E73</f>
        <v>2081.17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909.16</v>
      </c>
      <c r="F70" s="1"/>
      <c r="G70" s="1">
        <v>913.52</v>
      </c>
      <c r="H70" s="3">
        <f>E64+E66+E67+E69</f>
        <v>608.95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>
        <v>50.0</v>
      </c>
      <c r="H72" s="3">
        <f>H69*H71+H70</f>
        <v>2169.8275</v>
      </c>
      <c r="I72" s="1"/>
      <c r="J72" s="1"/>
      <c r="K72" s="1"/>
    </row>
    <row r="73" ht="12.75" customHeight="1">
      <c r="A73" s="1" t="s">
        <v>53</v>
      </c>
      <c r="B73" s="3"/>
      <c r="C73" s="3"/>
      <c r="D73" s="3"/>
      <c r="E73" s="3">
        <v>70.0</v>
      </c>
      <c r="F73" s="1"/>
      <c r="G73" s="1"/>
      <c r="H73" s="1">
        <f>H72/2</f>
        <v>1084.91375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>
        <f>SUM(E63:E73)</f>
        <v>2690.12</v>
      </c>
      <c r="F74" s="1"/>
      <c r="G74" s="3">
        <f>E74+10000</f>
        <v>12690.12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104.0</v>
      </c>
      <c r="D78" s="3">
        <v>104.0</v>
      </c>
      <c r="E78" s="3">
        <f t="shared" ref="E78:E79" si="16">F78*B78</f>
        <v>0</v>
      </c>
      <c r="F78" s="3">
        <f t="shared" ref="F78:F79" si="17">D78-C78</f>
        <v>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8966.0</v>
      </c>
      <c r="D79" s="3">
        <v>9018.0</v>
      </c>
      <c r="E79" s="3">
        <f t="shared" si="16"/>
        <v>221.52</v>
      </c>
      <c r="F79" s="3">
        <f t="shared" si="17"/>
        <v>52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332.0</v>
      </c>
      <c r="D81" s="3">
        <v>334.0</v>
      </c>
      <c r="E81" s="3">
        <f t="shared" ref="E81:E82" si="18">F81*B81</f>
        <v>35.86</v>
      </c>
      <c r="F81" s="3">
        <f>D81-C81</f>
        <v>2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>
        <f t="shared" si="18"/>
        <v>41.86</v>
      </c>
      <c r="F82" s="3">
        <f>F81+F84</f>
        <v>2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712.42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135.0</v>
      </c>
      <c r="D84" s="3">
        <v>135.0</v>
      </c>
      <c r="E84" s="3">
        <f>F84*B84</f>
        <v>0</v>
      </c>
      <c r="F84" s="3">
        <f>D84-C84</f>
        <v>0</v>
      </c>
      <c r="G84" s="1"/>
      <c r="H84" s="3">
        <f>E80+E83+E85+E86+E87+E88</f>
        <v>2056.71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909.16</v>
      </c>
      <c r="F85" s="1"/>
      <c r="G85" s="1"/>
      <c r="H85" s="3">
        <f>E79+E81+E82+E84</f>
        <v>299.24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>
        <v>50.0</v>
      </c>
      <c r="H87" s="3">
        <f>H84*H86+H85</f>
        <v>1841.7725</v>
      </c>
      <c r="I87" s="1"/>
      <c r="J87" s="1"/>
      <c r="K87" s="1"/>
    </row>
    <row r="88" ht="12.75" customHeight="1">
      <c r="A88" s="1" t="s">
        <v>53</v>
      </c>
      <c r="B88" s="3"/>
      <c r="C88" s="3"/>
      <c r="D88" s="3"/>
      <c r="E88" s="3">
        <v>70.0</v>
      </c>
      <c r="F88" s="1"/>
      <c r="G88" s="1"/>
      <c r="H88" s="1">
        <f>H87/2</f>
        <v>920.88625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>
        <f>SUM(E78:E88)</f>
        <v>2355.95</v>
      </c>
      <c r="F89" s="1"/>
      <c r="G89" s="3">
        <f>E89+10000</f>
        <v>12355.95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104.0</v>
      </c>
      <c r="D93" s="3">
        <v>104.0</v>
      </c>
      <c r="E93" s="3">
        <f t="shared" ref="E93:E94" si="19">F93*B93</f>
        <v>0</v>
      </c>
      <c r="F93" s="3">
        <f t="shared" ref="F93:F94" si="20">D93-C93</f>
        <v>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8904.0</v>
      </c>
      <c r="D94" s="3">
        <v>8966.0</v>
      </c>
      <c r="E94" s="3">
        <f t="shared" si="19"/>
        <v>264.12</v>
      </c>
      <c r="F94" s="3">
        <f t="shared" si="20"/>
        <v>62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330.0</v>
      </c>
      <c r="D96" s="3">
        <v>332.0</v>
      </c>
      <c r="E96" s="3">
        <f t="shared" ref="E96:E97" si="21">F96*B96</f>
        <v>35.86</v>
      </c>
      <c r="F96" s="3">
        <f>D96-C96</f>
        <v>2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>
        <f t="shared" si="21"/>
        <v>62.79</v>
      </c>
      <c r="F97" s="3">
        <f>F96+F99</f>
        <v>3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712.42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134.0</v>
      </c>
      <c r="D99" s="3">
        <v>135.0</v>
      </c>
      <c r="E99" s="3">
        <f>F99*B99</f>
        <v>107.28</v>
      </c>
      <c r="F99" s="3">
        <f>D99-C99</f>
        <v>1</v>
      </c>
      <c r="G99" s="1"/>
      <c r="H99" s="3">
        <f>E95+E98+E100+E101+E102+E103</f>
        <v>2056.71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909.16</v>
      </c>
      <c r="F100" s="1"/>
      <c r="G100" s="1"/>
      <c r="H100" s="3">
        <f>E94+E96+E97+E99</f>
        <v>470.05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>
        <f>H99*H101+H100</f>
        <v>2012.5825</v>
      </c>
      <c r="I102" s="1"/>
      <c r="J102" s="1"/>
      <c r="K102" s="1"/>
    </row>
    <row r="103" ht="12.75" customHeight="1">
      <c r="A103" s="1" t="s">
        <v>53</v>
      </c>
      <c r="B103" s="3"/>
      <c r="C103" s="3"/>
      <c r="D103" s="3"/>
      <c r="E103" s="3">
        <v>70.0</v>
      </c>
      <c r="F103" s="1"/>
      <c r="G103" s="1"/>
      <c r="H103" s="1">
        <f>H102/2</f>
        <v>1006.29125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>
        <f>SUM(E93:E103)</f>
        <v>2526.76</v>
      </c>
      <c r="F104" s="1"/>
      <c r="G104" s="3">
        <f>E104+10000</f>
        <v>12526.76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103.0</v>
      </c>
      <c r="D108" s="3">
        <v>104.0</v>
      </c>
      <c r="E108" s="3">
        <f t="shared" ref="E108:E109" si="22">F108*B108</f>
        <v>96.11</v>
      </c>
      <c r="F108" s="3">
        <f t="shared" ref="F108:F109" si="23">D108-C108</f>
        <v>1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8835.0</v>
      </c>
      <c r="D109" s="3">
        <v>8904.0</v>
      </c>
      <c r="E109" s="3">
        <f t="shared" si="22"/>
        <v>293.94</v>
      </c>
      <c r="F109" s="3">
        <f t="shared" si="23"/>
        <v>69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326.0</v>
      </c>
      <c r="D111" s="3">
        <v>330.0</v>
      </c>
      <c r="E111" s="3">
        <f t="shared" ref="E111:E112" si="24">F111*B111</f>
        <v>71.72</v>
      </c>
      <c r="F111" s="3">
        <f>D111-C111</f>
        <v>4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>
        <f t="shared" si="24"/>
        <v>104.65</v>
      </c>
      <c r="F112" s="3">
        <f>F111+F114</f>
        <v>5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712.42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133.0</v>
      </c>
      <c r="D114" s="3">
        <v>134.0</v>
      </c>
      <c r="E114" s="3">
        <f>F114*B114</f>
        <v>107.28</v>
      </c>
      <c r="F114" s="3">
        <f>D114-C114</f>
        <v>1</v>
      </c>
      <c r="G114" s="1"/>
      <c r="H114" s="3">
        <f>E110+E113+E115+E116+E117+E118</f>
        <v>2056.71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/>
      <c r="H115" s="3">
        <f>E109+E111+E112+E114</f>
        <v>577.59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>
        <f>H114*H116+H115</f>
        <v>2120.1225</v>
      </c>
      <c r="I117" s="1"/>
      <c r="J117" s="1"/>
      <c r="K117" s="1"/>
    </row>
    <row r="118" ht="12.75" customHeight="1">
      <c r="A118" s="1" t="s">
        <v>53</v>
      </c>
      <c r="B118" s="3"/>
      <c r="C118" s="3"/>
      <c r="D118" s="3"/>
      <c r="E118" s="3">
        <v>70.0</v>
      </c>
      <c r="F118" s="1"/>
      <c r="G118" s="1"/>
      <c r="H118" s="1">
        <f>H117/2</f>
        <v>1060.06125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>
        <f>SUM(E108:E118)</f>
        <v>2730.41</v>
      </c>
      <c r="F119" s="1"/>
      <c r="G119" s="3">
        <f>E119+10000</f>
        <v>12730.41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103.0</v>
      </c>
      <c r="D123" s="3">
        <v>103.0</v>
      </c>
      <c r="E123" s="3">
        <f t="shared" ref="E123:E124" si="25">F123*B123</f>
        <v>0</v>
      </c>
      <c r="F123" s="3">
        <f t="shared" ref="F123:F124" si="26">D123-C123</f>
        <v>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8768.0</v>
      </c>
      <c r="D124" s="3">
        <v>8835.0</v>
      </c>
      <c r="E124" s="3">
        <f t="shared" si="25"/>
        <v>285.42</v>
      </c>
      <c r="F124" s="3">
        <f t="shared" si="26"/>
        <v>67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323.0</v>
      </c>
      <c r="D126" s="3">
        <v>326.0</v>
      </c>
      <c r="E126" s="3">
        <f t="shared" ref="E126:E127" si="27">F126*B126</f>
        <v>53.79</v>
      </c>
      <c r="F126" s="3">
        <f>D126-C126</f>
        <v>3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>
        <f t="shared" si="27"/>
        <v>83.72</v>
      </c>
      <c r="F127" s="3">
        <f>F126+F129</f>
        <v>4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712.42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132.0</v>
      </c>
      <c r="D129" s="3">
        <v>133.0</v>
      </c>
      <c r="E129" s="3">
        <f>F129*B129</f>
        <v>107.28</v>
      </c>
      <c r="F129" s="3">
        <f>D129-C129</f>
        <v>1</v>
      </c>
      <c r="G129" s="1"/>
      <c r="H129" s="3">
        <f>E125+E128+E130+E131+E132+E133</f>
        <v>2056.71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/>
      <c r="H130" s="3">
        <f>E124+E126+E127+E129</f>
        <v>530.21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>
        <f>H129*H131+H130</f>
        <v>2072.7425</v>
      </c>
      <c r="I132" s="1"/>
      <c r="J132" s="1"/>
      <c r="K132" s="1"/>
    </row>
    <row r="133" ht="12.75" customHeight="1">
      <c r="A133" s="1" t="s">
        <v>53</v>
      </c>
      <c r="B133" s="3"/>
      <c r="C133" s="3"/>
      <c r="D133" s="3"/>
      <c r="E133" s="3">
        <v>70.0</v>
      </c>
      <c r="F133" s="1"/>
      <c r="G133" s="1"/>
      <c r="H133" s="1">
        <f>H132/2</f>
        <v>1036.37125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>
        <f>SUM(E123:E133)</f>
        <v>2586.92</v>
      </c>
      <c r="F134" s="1"/>
      <c r="G134" s="3">
        <f>E134+10000</f>
        <v>12586.92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103.0</v>
      </c>
      <c r="D138" s="3">
        <v>103.0</v>
      </c>
      <c r="E138" s="3">
        <f t="shared" ref="E138:E139" si="28">F138*B138</f>
        <v>0</v>
      </c>
      <c r="F138" s="3">
        <f t="shared" ref="F138:F139" si="29">D138-C138</f>
        <v>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8711.0</v>
      </c>
      <c r="D139" s="3">
        <v>8768.0</v>
      </c>
      <c r="E139" s="3">
        <f t="shared" si="28"/>
        <v>242.82</v>
      </c>
      <c r="F139" s="3">
        <f t="shared" si="29"/>
        <v>57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322.0</v>
      </c>
      <c r="D141" s="3">
        <v>323.0</v>
      </c>
      <c r="E141" s="3">
        <f t="shared" ref="E141:E142" si="30">F141*B141</f>
        <v>17.93</v>
      </c>
      <c r="F141" s="3">
        <f>D141-C141</f>
        <v>1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>
        <f t="shared" si="30"/>
        <v>20.93</v>
      </c>
      <c r="F142" s="3">
        <f>F141+F144</f>
        <v>1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712.42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132.0</v>
      </c>
      <c r="D144" s="3">
        <v>132.0</v>
      </c>
      <c r="E144" s="3">
        <f>F144*B144</f>
        <v>0</v>
      </c>
      <c r="F144" s="3">
        <f>D144-C144</f>
        <v>0</v>
      </c>
      <c r="G144" s="1"/>
      <c r="H144" s="3">
        <f>E140+E143+E145+E146+E147+E148</f>
        <v>2056.71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/>
      <c r="H145" s="3">
        <f>E139+E141+E142+E144</f>
        <v>281.68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>
        <f>H144*H146+H145</f>
        <v>1824.2125</v>
      </c>
      <c r="I147" s="1"/>
      <c r="J147" s="1"/>
      <c r="K147" s="1"/>
    </row>
    <row r="148" ht="12.75" customHeight="1">
      <c r="A148" s="1" t="s">
        <v>53</v>
      </c>
      <c r="B148" s="3"/>
      <c r="C148" s="3"/>
      <c r="D148" s="3"/>
      <c r="E148" s="3">
        <v>70.0</v>
      </c>
      <c r="F148" s="1"/>
      <c r="G148" s="1"/>
      <c r="H148" s="1">
        <f>H147/2</f>
        <v>912.10625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>
        <f>SUM(E138:E148)</f>
        <v>2338.39</v>
      </c>
      <c r="F149" s="1"/>
      <c r="G149" s="3">
        <f>E149+10000</f>
        <v>12338.39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101.0</v>
      </c>
      <c r="D153" s="3">
        <v>103.0</v>
      </c>
      <c r="E153" s="3">
        <f t="shared" ref="E153:E154" si="31">F153*B153</f>
        <v>192.22</v>
      </c>
      <c r="F153" s="3">
        <f t="shared" ref="F153:F154" si="32">D153-C153</f>
        <v>2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8564.0</v>
      </c>
      <c r="D154" s="3">
        <v>8711.0</v>
      </c>
      <c r="E154" s="3">
        <f t="shared" si="31"/>
        <v>626.22</v>
      </c>
      <c r="F154" s="3">
        <f t="shared" si="32"/>
        <v>147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318.0</v>
      </c>
      <c r="D156" s="3">
        <v>322.0</v>
      </c>
      <c r="E156" s="3">
        <f t="shared" ref="E156:E157" si="33">F156*B156</f>
        <v>71.72</v>
      </c>
      <c r="F156" s="3">
        <f>D156-C156</f>
        <v>4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>
        <f t="shared" si="33"/>
        <v>125.58</v>
      </c>
      <c r="F157" s="3">
        <f>F156+F159</f>
        <v>6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130.0</v>
      </c>
      <c r="D159" s="3">
        <v>132.0</v>
      </c>
      <c r="E159" s="3">
        <f>F159*B159</f>
        <v>214.56</v>
      </c>
      <c r="F159" s="3">
        <f>D159-C159</f>
        <v>2</v>
      </c>
      <c r="G159" s="1"/>
      <c r="H159" s="3">
        <f>E155+E158+E160+E161+E162+E163</f>
        <v>2120.52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877.64</v>
      </c>
      <c r="F160" s="1"/>
      <c r="G160" s="1"/>
      <c r="H160" s="3">
        <f>E154+E156+E157+E159</f>
        <v>1038.08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>
        <f>H159*H161+H160</f>
        <v>2628.47</v>
      </c>
      <c r="I162" s="1"/>
      <c r="J162" s="1"/>
      <c r="K162" s="1"/>
    </row>
    <row r="163" ht="12.75" customHeight="1">
      <c r="A163" s="1" t="s">
        <v>53</v>
      </c>
      <c r="B163" s="3"/>
      <c r="C163" s="3"/>
      <c r="D163" s="3"/>
      <c r="E163" s="3">
        <v>70.0</v>
      </c>
      <c r="F163" s="1"/>
      <c r="G163" s="1"/>
      <c r="H163" s="1">
        <f>H162/2</f>
        <v>1314.235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>
        <f>SUM(E153:E163)</f>
        <v>3350.82</v>
      </c>
      <c r="F164" s="1"/>
      <c r="G164" s="3">
        <f>E164+10000</f>
        <v>13350.82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91.0</v>
      </c>
      <c r="D168" s="3">
        <v>101.0</v>
      </c>
      <c r="E168" s="3">
        <f t="shared" ref="E168:E169" si="34">F168*B168</f>
        <v>961.1</v>
      </c>
      <c r="F168" s="3">
        <f t="shared" ref="F168:F169" si="35">D168-C168</f>
        <v>10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8342.0</v>
      </c>
      <c r="D169" s="3">
        <v>8564.0</v>
      </c>
      <c r="E169" s="3">
        <f t="shared" si="34"/>
        <v>945.72</v>
      </c>
      <c r="F169" s="3">
        <f t="shared" si="35"/>
        <v>222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313.0</v>
      </c>
      <c r="D171" s="3">
        <v>318.0</v>
      </c>
      <c r="E171" s="3">
        <f t="shared" ref="E171:E172" si="36">F171*B171</f>
        <v>89.65</v>
      </c>
      <c r="F171" s="3">
        <f>D171-C171</f>
        <v>5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>
        <f t="shared" si="36"/>
        <v>146.51</v>
      </c>
      <c r="F172" s="3">
        <f>F171+F174</f>
        <v>7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128.0</v>
      </c>
      <c r="D174" s="3">
        <v>130.0</v>
      </c>
      <c r="E174" s="3">
        <f>F174*B174</f>
        <v>214.56</v>
      </c>
      <c r="F174" s="3">
        <f>D174-C174</f>
        <v>2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877.64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1"/>
      <c r="I177" s="1"/>
      <c r="J177" s="1"/>
      <c r="K177" s="1"/>
    </row>
    <row r="178" ht="12.75" customHeight="1">
      <c r="A178" s="1" t="s">
        <v>53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>
        <f>SUM(E168:E178)</f>
        <v>4478.06</v>
      </c>
      <c r="F179" s="1"/>
      <c r="G179" s="3">
        <f>E179+10000</f>
        <v>14478.06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87.0</v>
      </c>
      <c r="D183" s="3">
        <v>91.0</v>
      </c>
      <c r="E183" s="3">
        <f t="shared" ref="E183:E184" si="37">F183*B183</f>
        <v>384.44</v>
      </c>
      <c r="F183" s="3">
        <f t="shared" ref="F183:F184" si="38">D183-C183</f>
        <v>4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8214.0</v>
      </c>
      <c r="D184" s="3">
        <v>8342.0</v>
      </c>
      <c r="E184" s="3">
        <f t="shared" si="37"/>
        <v>545.28</v>
      </c>
      <c r="F184" s="3">
        <f t="shared" si="38"/>
        <v>128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309.0</v>
      </c>
      <c r="D186" s="3">
        <v>313.0</v>
      </c>
      <c r="E186" s="3">
        <f t="shared" ref="E186:E187" si="39">F186*B186</f>
        <v>71.72</v>
      </c>
      <c r="F186" s="3">
        <f>D186-C186</f>
        <v>4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>
        <f t="shared" si="39"/>
        <v>125.58</v>
      </c>
      <c r="F187" s="3">
        <f>F186+F189</f>
        <v>6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126.0</v>
      </c>
      <c r="D189" s="3">
        <v>128.0</v>
      </c>
      <c r="E189" s="3">
        <f>F189*B189</f>
        <v>214.56</v>
      </c>
      <c r="F189" s="3">
        <f>D189-C189</f>
        <v>2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881.33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53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>
        <f>SUM(E183:E193)</f>
        <v>3455.79</v>
      </c>
      <c r="F194" s="1"/>
      <c r="G194" s="3">
        <f>E194+10000</f>
        <v>13455.79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86.0</v>
      </c>
      <c r="D198" s="3">
        <v>87.0</v>
      </c>
      <c r="E198" s="3">
        <f t="shared" ref="E198:E199" si="40">F198*B198</f>
        <v>96.11</v>
      </c>
      <c r="F198" s="3">
        <f t="shared" ref="F198:F199" si="41">D198-C198</f>
        <v>1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8133.0</v>
      </c>
      <c r="D199" s="3">
        <v>8214.0</v>
      </c>
      <c r="E199" s="3">
        <f t="shared" si="40"/>
        <v>345.06</v>
      </c>
      <c r="F199" s="3">
        <f t="shared" si="41"/>
        <v>81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307.0</v>
      </c>
      <c r="D201" s="3">
        <v>309.0</v>
      </c>
      <c r="E201" s="3">
        <f t="shared" ref="E201:E202" si="42">F201*B201</f>
        <v>35.86</v>
      </c>
      <c r="F201" s="3">
        <f>D201-C201</f>
        <v>2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>
        <f t="shared" si="42"/>
        <v>41.86</v>
      </c>
      <c r="F202" s="3">
        <f>F201+F204</f>
        <v>2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126.0</v>
      </c>
      <c r="D204" s="3">
        <v>126.0</v>
      </c>
      <c r="E204" s="3">
        <f>F204*B204</f>
        <v>0</v>
      </c>
      <c r="F204" s="3">
        <f>D204-C204</f>
        <v>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881.33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53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>
        <f>SUM(E198:E208)</f>
        <v>2633.1</v>
      </c>
      <c r="F209" s="1"/>
      <c r="G209" s="3">
        <f>E209+10000</f>
        <v>12633.1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79.0</v>
      </c>
      <c r="D213" s="3">
        <v>86.0</v>
      </c>
      <c r="E213" s="3">
        <f t="shared" ref="E213:E214" si="43">F213*B213</f>
        <v>672.77</v>
      </c>
      <c r="F213" s="3">
        <f t="shared" ref="F213:F214" si="44">D213-C213</f>
        <v>7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8047.0</v>
      </c>
      <c r="D214" s="3">
        <v>8133.0</v>
      </c>
      <c r="E214" s="3">
        <f t="shared" si="43"/>
        <v>366.36</v>
      </c>
      <c r="F214" s="3">
        <f t="shared" si="44"/>
        <v>86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306.0</v>
      </c>
      <c r="D216" s="3">
        <v>307.0</v>
      </c>
      <c r="E216" s="3">
        <f t="shared" ref="E216:E217" si="45">F216*B216</f>
        <v>17.93</v>
      </c>
      <c r="F216" s="3">
        <f>D216-C216</f>
        <v>1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>
        <f t="shared" si="45"/>
        <v>83.72</v>
      </c>
      <c r="F217" s="3">
        <f>F216+F219</f>
        <v>4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123.0</v>
      </c>
      <c r="D219" s="3">
        <v>126.0</v>
      </c>
      <c r="E219" s="3">
        <f>F219*B219</f>
        <v>321.84</v>
      </c>
      <c r="F219" s="3">
        <f>D219-C219</f>
        <v>3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881.33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53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>
        <f>SUM(E213:E223)</f>
        <v>3576.83</v>
      </c>
      <c r="F224" s="1"/>
      <c r="G224" s="3">
        <f>E224+10000</f>
        <v>13576.83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66.0</v>
      </c>
      <c r="D228" s="3">
        <v>79.0</v>
      </c>
      <c r="E228" s="3">
        <f t="shared" ref="E228:E229" si="46">F228*B228</f>
        <v>1249.43</v>
      </c>
      <c r="F228" s="3">
        <f t="shared" ref="F228:F229" si="47">D228-C228</f>
        <v>13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7910.0</v>
      </c>
      <c r="D229" s="3">
        <v>8047.0</v>
      </c>
      <c r="E229" s="3">
        <f t="shared" si="46"/>
        <v>583.62</v>
      </c>
      <c r="F229" s="3">
        <f t="shared" si="47"/>
        <v>137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301.0</v>
      </c>
      <c r="D231" s="3">
        <v>306.0</v>
      </c>
      <c r="E231" s="3">
        <f t="shared" ref="E231:E232" si="48">F231*B231</f>
        <v>89.65</v>
      </c>
      <c r="F231" s="3">
        <f>D231-C231</f>
        <v>5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>
        <f t="shared" si="48"/>
        <v>167.44</v>
      </c>
      <c r="F232" s="3">
        <f>F231+F234</f>
        <v>8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120.0</v>
      </c>
      <c r="D234" s="3">
        <v>123.0</v>
      </c>
      <c r="E234" s="3">
        <f>F234*B234</f>
        <v>321.84</v>
      </c>
      <c r="F234" s="3">
        <f>D234-C234</f>
        <v>3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881.33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53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>
        <f>SUM(E228:E238)</f>
        <v>4526.19</v>
      </c>
      <c r="F239" s="1"/>
      <c r="G239" s="3">
        <f>E239+10000</f>
        <v>14526.19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64.0</v>
      </c>
      <c r="D243" s="3">
        <v>66.0</v>
      </c>
      <c r="E243" s="3">
        <f t="shared" ref="E243:E244" si="49">F243*B243</f>
        <v>192.22</v>
      </c>
      <c r="F243" s="3">
        <f t="shared" ref="F243:F244" si="50">D243-C243</f>
        <v>2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7747.0</v>
      </c>
      <c r="D244" s="3">
        <v>7910.0</v>
      </c>
      <c r="E244" s="3">
        <f t="shared" si="49"/>
        <v>694.38</v>
      </c>
      <c r="F244" s="3">
        <f t="shared" si="50"/>
        <v>163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294.0</v>
      </c>
      <c r="D246" s="3">
        <v>301.0</v>
      </c>
      <c r="E246" s="3">
        <f t="shared" ref="E246:E247" si="51">F246*B246</f>
        <v>125.51</v>
      </c>
      <c r="F246" s="3">
        <f>D246-C246</f>
        <v>7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>
        <f t="shared" si="51"/>
        <v>188.37</v>
      </c>
      <c r="F247" s="3">
        <f>F246+F249</f>
        <v>9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799.76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118.0</v>
      </c>
      <c r="D249" s="3">
        <v>120.0</v>
      </c>
      <c r="E249" s="3">
        <f>F249*B249</f>
        <v>214.56</v>
      </c>
      <c r="F249" s="3">
        <f>D249-C249</f>
        <v>2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873.95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53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>
        <f>SUM(E243:E253)</f>
        <v>3521.87</v>
      </c>
      <c r="F254" s="1"/>
      <c r="G254" s="3">
        <f>E254+10000</f>
        <v>13521.87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61.0</v>
      </c>
      <c r="D258" s="3">
        <v>64.0</v>
      </c>
      <c r="E258" s="3">
        <f t="shared" ref="E258:E259" si="52">F258*B258</f>
        <v>274.59</v>
      </c>
      <c r="F258" s="3">
        <f t="shared" ref="F258:F259" si="53">D258-C258</f>
        <v>3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7494.0</v>
      </c>
      <c r="D259" s="3">
        <v>7747.0</v>
      </c>
      <c r="E259" s="3">
        <f t="shared" si="52"/>
        <v>1027.18</v>
      </c>
      <c r="F259" s="3">
        <f t="shared" si="53"/>
        <v>253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283.0</v>
      </c>
      <c r="D261" s="3">
        <v>294.0</v>
      </c>
      <c r="E261" s="3">
        <f t="shared" ref="E261:E262" si="54">F261*B261</f>
        <v>187.88</v>
      </c>
      <c r="F261" s="3">
        <f>D261-C261</f>
        <v>11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>
        <f t="shared" si="54"/>
        <v>279.16</v>
      </c>
      <c r="F262" s="3">
        <f>F261+F264</f>
        <v>14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749.72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115.0</v>
      </c>
      <c r="D264" s="3">
        <v>118.0</v>
      </c>
      <c r="E264" s="3">
        <f>F264*B264</f>
        <v>306.75</v>
      </c>
      <c r="F264" s="3">
        <f>D264-C264</f>
        <v>3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873.95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53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>
        <f>SUM(E258:E268)</f>
        <v>4111.04</v>
      </c>
      <c r="F269" s="1"/>
      <c r="G269" s="3">
        <f>E269+10000</f>
        <v>14111.04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60.0</v>
      </c>
      <c r="D273" s="3">
        <v>61.0</v>
      </c>
      <c r="E273" s="3">
        <f t="shared" ref="E273:E274" si="55">F273*B273</f>
        <v>91.53</v>
      </c>
      <c r="F273" s="3">
        <f t="shared" ref="F273:F274" si="56">D273-C273</f>
        <v>1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7458.0</v>
      </c>
      <c r="D274" s="3">
        <v>7494.0</v>
      </c>
      <c r="E274" s="3">
        <f t="shared" si="55"/>
        <v>146.16</v>
      </c>
      <c r="F274" s="3">
        <f t="shared" si="56"/>
        <v>36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273.0</v>
      </c>
      <c r="D276" s="3">
        <v>283.0</v>
      </c>
      <c r="E276" s="3">
        <f t="shared" ref="E276:E277" si="57">F276*B276</f>
        <v>170.8</v>
      </c>
      <c r="F276" s="3">
        <f>D276-C276</f>
        <v>10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>
        <f t="shared" si="57"/>
        <v>299.1</v>
      </c>
      <c r="F277" s="3">
        <f>F276+F279</f>
        <v>15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749.72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110.0</v>
      </c>
      <c r="D279" s="3">
        <v>115.0</v>
      </c>
      <c r="E279" s="3">
        <f>F279*B279</f>
        <v>511.25</v>
      </c>
      <c r="F279" s="3">
        <f>D279-C279</f>
        <v>5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53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>
        <f>SUM(E273:E283)</f>
        <v>3254.32</v>
      </c>
      <c r="F284" s="1"/>
      <c r="G284" s="3">
        <f>E284+10000-1610</f>
        <v>11644.32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58.0</v>
      </c>
      <c r="D288" s="3">
        <v>60.0</v>
      </c>
      <c r="E288" s="3">
        <f t="shared" ref="E288:E289" si="58">F288*B288</f>
        <v>183.06</v>
      </c>
      <c r="F288" s="3">
        <f t="shared" ref="F288:F289" si="59">D288-C288</f>
        <v>2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7333.0</v>
      </c>
      <c r="D289" s="3">
        <v>7458.0</v>
      </c>
      <c r="E289" s="3">
        <f t="shared" si="58"/>
        <v>507.5</v>
      </c>
      <c r="F289" s="3">
        <f t="shared" si="59"/>
        <v>125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267.0</v>
      </c>
      <c r="D291" s="3">
        <v>273.0</v>
      </c>
      <c r="E291" s="3">
        <f t="shared" ref="E291:E292" si="60">F291*B291</f>
        <v>102.48</v>
      </c>
      <c r="F291" s="3">
        <f>D291-C291</f>
        <v>6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>
        <f t="shared" si="60"/>
        <v>179.46</v>
      </c>
      <c r="F292" s="3">
        <f>F291+F294</f>
        <v>9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749.72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107.0</v>
      </c>
      <c r="D294" s="3">
        <v>110.0</v>
      </c>
      <c r="E294" s="3">
        <f>F294*B294</f>
        <v>306.75</v>
      </c>
      <c r="F294" s="3">
        <f>D294-C294</f>
        <v>3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873.95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53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>
        <f>SUM(E288:E298)</f>
        <v>3314.73</v>
      </c>
      <c r="F299" s="1"/>
      <c r="G299" s="1"/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57.0</v>
      </c>
      <c r="D303" s="3">
        <v>58.0</v>
      </c>
      <c r="E303" s="3">
        <f t="shared" ref="E303:E304" si="61">F303*B303</f>
        <v>91.53</v>
      </c>
      <c r="F303" s="3">
        <f t="shared" ref="F303:F304" si="62">D303-C303</f>
        <v>1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7196.0</v>
      </c>
      <c r="D304" s="3">
        <v>7333.0</v>
      </c>
      <c r="E304" s="3">
        <f t="shared" si="61"/>
        <v>556.22</v>
      </c>
      <c r="F304" s="3">
        <f t="shared" si="62"/>
        <v>137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263.0</v>
      </c>
      <c r="D306" s="3">
        <v>267.0</v>
      </c>
      <c r="E306" s="3">
        <f t="shared" ref="E306:E307" si="63">F306*B306</f>
        <v>68.32</v>
      </c>
      <c r="F306" s="3">
        <f>D306-C306</f>
        <v>4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>
        <f t="shared" si="63"/>
        <v>139.58</v>
      </c>
      <c r="F307" s="3">
        <f>F306+F309</f>
        <v>7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749.72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104.0</v>
      </c>
      <c r="D309" s="3">
        <v>107.0</v>
      </c>
      <c r="E309" s="3">
        <f>F309*B309</f>
        <v>306.75</v>
      </c>
      <c r="F309" s="3">
        <f>D309-C309</f>
        <v>3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873.95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50.0</v>
      </c>
      <c r="F312" s="1"/>
      <c r="G312" s="1"/>
      <c r="H312" s="1"/>
      <c r="I312" s="1"/>
      <c r="J312" s="1"/>
      <c r="K312" s="1"/>
    </row>
    <row r="313" ht="12.75" customHeight="1">
      <c r="A313" s="1" t="s">
        <v>53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>
        <f>SUM(E303:E313)</f>
        <v>3197.88</v>
      </c>
      <c r="F314" s="1"/>
      <c r="G314" s="1"/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56.0</v>
      </c>
      <c r="D318" s="3">
        <v>57.0</v>
      </c>
      <c r="E318" s="3">
        <f t="shared" ref="E318:E319" si="64">F318*B318</f>
        <v>91.53</v>
      </c>
      <c r="F318" s="3">
        <f t="shared" ref="F318:F319" si="65">D318-C318</f>
        <v>1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7097.0</v>
      </c>
      <c r="D319" s="3">
        <v>7196.0</v>
      </c>
      <c r="E319" s="3">
        <f t="shared" si="64"/>
        <v>401.94</v>
      </c>
      <c r="F319" s="3">
        <f t="shared" si="65"/>
        <v>99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257.0</v>
      </c>
      <c r="D321" s="3">
        <v>263.0</v>
      </c>
      <c r="E321" s="3">
        <f t="shared" ref="E321:E322" si="66">F321*B321</f>
        <v>102.48</v>
      </c>
      <c r="F321" s="3">
        <f>D321-C321</f>
        <v>6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>
        <f t="shared" si="66"/>
        <v>179.46</v>
      </c>
      <c r="F322" s="3">
        <f>F321+F324</f>
        <v>9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749.72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101.0</v>
      </c>
      <c r="D324" s="3">
        <v>104.0</v>
      </c>
      <c r="E324" s="3">
        <f>F324*B324</f>
        <v>306.75</v>
      </c>
      <c r="F324" s="3">
        <f>D324-C324</f>
        <v>3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824.77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50.0</v>
      </c>
      <c r="F327" s="1"/>
      <c r="G327" s="1"/>
      <c r="H327" s="1"/>
      <c r="I327" s="1"/>
      <c r="J327" s="1"/>
      <c r="K327" s="1"/>
    </row>
    <row r="328" ht="12.75" customHeight="1">
      <c r="A328" s="1" t="s">
        <v>53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>
        <f>SUM(E318:E328)</f>
        <v>3068.46</v>
      </c>
      <c r="F329" s="1"/>
      <c r="G329" s="1"/>
      <c r="H329" s="1"/>
      <c r="I329" s="1"/>
      <c r="J329" s="1"/>
      <c r="K329" s="1"/>
    </row>
    <row r="330" ht="12.75" customHeight="1">
      <c r="A330" s="6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53.0</v>
      </c>
      <c r="D333" s="3">
        <v>56.0</v>
      </c>
      <c r="E333" s="3">
        <f t="shared" ref="E333:E334" si="67">F333*B333</f>
        <v>274.59</v>
      </c>
      <c r="F333" s="3">
        <f t="shared" ref="F333:F334" si="68">D333-C333</f>
        <v>3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6990.0</v>
      </c>
      <c r="D334" s="3">
        <v>7097.0</v>
      </c>
      <c r="E334" s="3">
        <f t="shared" si="67"/>
        <v>434.42</v>
      </c>
      <c r="F334" s="3">
        <f t="shared" si="68"/>
        <v>107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74.06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250.0</v>
      </c>
      <c r="D336" s="3">
        <v>257.0</v>
      </c>
      <c r="E336" s="3">
        <f t="shared" ref="E336:E337" si="69">F336*B336</f>
        <v>119.56</v>
      </c>
      <c r="F336" s="3">
        <f>D336-C336</f>
        <v>7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>
        <f t="shared" si="69"/>
        <v>219.34</v>
      </c>
      <c r="F337" s="3">
        <f>F336+F339</f>
        <v>11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749.72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97.0</v>
      </c>
      <c r="D339" s="3">
        <v>101.0</v>
      </c>
      <c r="E339" s="3">
        <f>F339*B339</f>
        <v>409</v>
      </c>
      <c r="F339" s="3">
        <f>D339-C339</f>
        <v>4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873.95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50.0</v>
      </c>
      <c r="F342" s="1"/>
      <c r="G342" s="1"/>
      <c r="H342" s="1"/>
      <c r="I342" s="1"/>
      <c r="J342" s="1"/>
      <c r="K342" s="1"/>
    </row>
    <row r="343" ht="12.75" customHeight="1">
      <c r="A343" s="1" t="s">
        <v>53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>
        <f>SUM(E333:E343)</f>
        <v>3492.39</v>
      </c>
      <c r="F344" s="1"/>
      <c r="G344" s="1"/>
      <c r="H344" s="1"/>
      <c r="I344" s="1"/>
      <c r="J344" s="1"/>
      <c r="K344" s="1"/>
    </row>
    <row r="345" ht="12.75" customHeight="1">
      <c r="A345" s="6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52.0</v>
      </c>
      <c r="D348" s="3">
        <v>53.0</v>
      </c>
      <c r="E348" s="3">
        <f t="shared" ref="E348:E349" si="70">F348*B348</f>
        <v>91.53</v>
      </c>
      <c r="F348" s="3">
        <f t="shared" ref="F348:F349" si="71">D348-C348</f>
        <v>1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6907.0</v>
      </c>
      <c r="D349" s="3">
        <v>6990.0</v>
      </c>
      <c r="E349" s="3">
        <f t="shared" si="70"/>
        <v>336.98</v>
      </c>
      <c r="F349" s="3">
        <f t="shared" si="71"/>
        <v>83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88.88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245.0</v>
      </c>
      <c r="D351" s="3">
        <v>250.0</v>
      </c>
      <c r="E351" s="3">
        <f t="shared" ref="E351:E352" si="72">F351*B351</f>
        <v>85.4</v>
      </c>
      <c r="F351" s="3">
        <f>D351-C351</f>
        <v>5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>
        <f t="shared" si="72"/>
        <v>159.52</v>
      </c>
      <c r="F352" s="3">
        <f>F351+F354</f>
        <v>8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833.63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102.25</v>
      </c>
      <c r="C354" s="3">
        <v>94.0</v>
      </c>
      <c r="D354" s="3">
        <v>97.0</v>
      </c>
      <c r="E354" s="3">
        <f>F354*B354</f>
        <v>306.75</v>
      </c>
      <c r="F354" s="3">
        <f>D354-C354</f>
        <v>3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874.27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217.75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50.0</v>
      </c>
      <c r="F357" s="1"/>
      <c r="G357" s="1"/>
      <c r="H357" s="1"/>
      <c r="I357" s="1"/>
      <c r="J357" s="1"/>
      <c r="K357" s="1"/>
    </row>
    <row r="358" ht="12.75" customHeight="1">
      <c r="A358" s="1" t="s">
        <v>53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>
        <f>SUM(E348:E358)</f>
        <v>3114.71</v>
      </c>
      <c r="F359" s="1"/>
      <c r="G359" s="1"/>
      <c r="H359" s="1"/>
      <c r="I359" s="1"/>
      <c r="J359" s="1"/>
      <c r="K359" s="1"/>
    </row>
    <row r="360" ht="12.75" customHeight="1">
      <c r="A360" s="6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B406" s="2"/>
    </row>
    <row r="407" ht="12.75" customHeight="1">
      <c r="B407" s="7"/>
      <c r="C407" s="7"/>
      <c r="D407" s="7"/>
      <c r="E407" s="7"/>
      <c r="F407" s="7"/>
    </row>
    <row r="408" ht="12.75" customHeight="1">
      <c r="A408" s="7"/>
      <c r="B408" s="3"/>
      <c r="C408" s="3"/>
      <c r="D408" s="3"/>
      <c r="E408" s="3"/>
      <c r="F408" s="3"/>
    </row>
    <row r="409" ht="12.75" customHeight="1">
      <c r="A409" s="7"/>
      <c r="B409" s="3"/>
      <c r="C409" s="3"/>
      <c r="D409" s="3"/>
      <c r="E409" s="3"/>
      <c r="F409" s="3"/>
    </row>
    <row r="410" ht="12.75" customHeight="1">
      <c r="A410" s="7"/>
      <c r="B410" s="3"/>
      <c r="C410" s="3"/>
      <c r="D410" s="3"/>
      <c r="E410" s="3"/>
    </row>
    <row r="411" ht="12.75" customHeight="1">
      <c r="A411" s="7"/>
      <c r="B411" s="3"/>
      <c r="C411" s="3"/>
      <c r="D411" s="3"/>
      <c r="E411" s="3"/>
      <c r="F411" s="3"/>
    </row>
    <row r="412" ht="12.75" customHeight="1">
      <c r="A412" s="7"/>
      <c r="B412" s="3"/>
      <c r="C412" s="3"/>
      <c r="D412" s="3"/>
      <c r="E412" s="3"/>
      <c r="F412" s="3"/>
    </row>
    <row r="413" ht="12.75" customHeight="1">
      <c r="A413" s="7"/>
      <c r="B413" s="3"/>
      <c r="C413" s="3"/>
      <c r="D413" s="3"/>
      <c r="E413" s="3"/>
    </row>
    <row r="414" ht="12.75" customHeight="1">
      <c r="A414" s="7"/>
      <c r="B414" s="3"/>
      <c r="C414" s="3"/>
      <c r="D414" s="3"/>
      <c r="E414" s="3"/>
      <c r="F414" s="3"/>
    </row>
    <row r="415" ht="12.75" customHeight="1">
      <c r="A415" s="7"/>
      <c r="B415" s="3"/>
      <c r="C415" s="3"/>
      <c r="D415" s="3"/>
      <c r="E415" s="3"/>
    </row>
    <row r="416" ht="12.75" customHeight="1">
      <c r="A416" s="7"/>
      <c r="B416" s="3"/>
      <c r="C416" s="3"/>
      <c r="D416" s="3"/>
      <c r="E416" s="3"/>
    </row>
    <row r="417" ht="12.75" customHeight="1">
      <c r="A417" s="7"/>
      <c r="B417" s="3"/>
      <c r="C417" s="3"/>
      <c r="D417" s="3"/>
      <c r="E417" s="3"/>
    </row>
    <row r="418" ht="12.75" customHeight="1">
      <c r="A418" s="7"/>
      <c r="B418" s="3"/>
      <c r="C418" s="3"/>
      <c r="D418" s="3"/>
      <c r="E418" s="3"/>
    </row>
    <row r="419" ht="15.75" customHeight="1">
      <c r="A419" s="4"/>
      <c r="B419" s="4"/>
      <c r="C419" s="4"/>
      <c r="D419" s="4"/>
      <c r="E419" s="5"/>
    </row>
    <row r="420" ht="12.75" customHeight="1">
      <c r="A420" s="6"/>
    </row>
    <row r="421" ht="15.75" customHeight="1">
      <c r="B421" s="2"/>
    </row>
    <row r="422" ht="12.75" customHeight="1">
      <c r="B422" s="7"/>
      <c r="C422" s="7"/>
      <c r="D422" s="7"/>
      <c r="E422" s="7"/>
      <c r="F422" s="7"/>
    </row>
    <row r="423" ht="12.75" customHeight="1">
      <c r="A423" s="7"/>
      <c r="B423" s="3"/>
      <c r="C423" s="3"/>
      <c r="D423" s="3"/>
      <c r="E423" s="3"/>
      <c r="F423" s="3"/>
    </row>
    <row r="424" ht="12.75" customHeight="1">
      <c r="A424" s="7"/>
      <c r="B424" s="3"/>
      <c r="C424" s="3"/>
      <c r="D424" s="3"/>
      <c r="E424" s="3"/>
      <c r="F424" s="3"/>
    </row>
    <row r="425" ht="12.75" customHeight="1">
      <c r="A425" s="7"/>
      <c r="B425" s="3"/>
      <c r="C425" s="3"/>
      <c r="D425" s="3"/>
      <c r="E425" s="3"/>
    </row>
    <row r="426" ht="12.75" customHeight="1">
      <c r="A426" s="7"/>
      <c r="B426" s="3"/>
      <c r="C426" s="3"/>
      <c r="D426" s="3"/>
      <c r="E426" s="3"/>
      <c r="F426" s="3"/>
    </row>
    <row r="427" ht="12.75" customHeight="1">
      <c r="A427" s="7"/>
      <c r="B427" s="3"/>
      <c r="C427" s="3"/>
      <c r="D427" s="3"/>
      <c r="E427" s="3"/>
      <c r="F427" s="3"/>
    </row>
    <row r="428" ht="12.75" customHeight="1">
      <c r="A428" s="7"/>
      <c r="B428" s="3"/>
      <c r="C428" s="3"/>
      <c r="D428" s="3"/>
      <c r="E428" s="3"/>
    </row>
    <row r="429" ht="12.75" customHeight="1">
      <c r="A429" s="7"/>
      <c r="B429" s="3"/>
      <c r="C429" s="3"/>
      <c r="D429" s="3"/>
      <c r="E429" s="3"/>
      <c r="F429" s="3"/>
    </row>
    <row r="430" ht="12.75" customHeight="1">
      <c r="A430" s="7"/>
      <c r="B430" s="3"/>
      <c r="C430" s="3"/>
      <c r="D430" s="3"/>
      <c r="E430" s="3"/>
    </row>
    <row r="431" ht="12.75" customHeight="1">
      <c r="A431" s="7"/>
      <c r="B431" s="3"/>
      <c r="C431" s="3"/>
      <c r="D431" s="3"/>
      <c r="E431" s="3"/>
    </row>
    <row r="432" ht="12.75" customHeight="1">
      <c r="A432" s="7"/>
      <c r="B432" s="3"/>
      <c r="C432" s="3"/>
      <c r="D432" s="3"/>
      <c r="E432" s="3"/>
    </row>
    <row r="433" ht="12.75" customHeight="1">
      <c r="A433" s="7"/>
      <c r="B433" s="3"/>
      <c r="C433" s="3"/>
      <c r="D433" s="3"/>
      <c r="E433" s="3"/>
    </row>
    <row r="434" ht="15.75" customHeight="1">
      <c r="A434" s="4"/>
      <c r="B434" s="4"/>
      <c r="C434" s="4"/>
      <c r="D434" s="4"/>
      <c r="E434" s="5"/>
    </row>
    <row r="435" ht="12.75" customHeight="1">
      <c r="A435" s="6"/>
    </row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316:D316"/>
    <mergeCell ref="B331:D331"/>
    <mergeCell ref="B346:D346"/>
    <mergeCell ref="B361:D361"/>
    <mergeCell ref="B376:D376"/>
    <mergeCell ref="B391:D391"/>
    <mergeCell ref="B406:D406"/>
    <mergeCell ref="B421:D421"/>
    <mergeCell ref="B211:D211"/>
    <mergeCell ref="B226:D226"/>
    <mergeCell ref="B241:D241"/>
    <mergeCell ref="B256:D256"/>
    <mergeCell ref="B271:D271"/>
    <mergeCell ref="B286:D286"/>
    <mergeCell ref="B301:D30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53.0</v>
      </c>
      <c r="D3" s="3">
        <v>54.0</v>
      </c>
      <c r="E3" s="3">
        <f t="shared" ref="E3:E4" si="1">F3*B3</f>
        <v>106.6</v>
      </c>
      <c r="F3" s="3">
        <f t="shared" ref="F3:F4" si="2">D3-C3</f>
        <v>1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5069.0</v>
      </c>
      <c r="D4" s="3">
        <v>5155.0</v>
      </c>
      <c r="E4" s="3">
        <f t="shared" si="1"/>
        <v>385.28</v>
      </c>
      <c r="F4" s="3">
        <f t="shared" si="2"/>
        <v>86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205.0</v>
      </c>
      <c r="D6" s="3">
        <v>208.0</v>
      </c>
      <c r="E6" s="3">
        <f t="shared" ref="E6:E7" si="3">F6*B6</f>
        <v>56.64</v>
      </c>
      <c r="F6" s="3">
        <f>D6-C6</f>
        <v>3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>
        <f t="shared" si="3"/>
        <v>110.15</v>
      </c>
      <c r="F7" s="3">
        <f>F6+F9</f>
        <v>5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96.0</v>
      </c>
      <c r="D9" s="3">
        <v>98.0</v>
      </c>
      <c r="E9" s="3">
        <f>F9*B9</f>
        <v>178.72</v>
      </c>
      <c r="F9" s="3">
        <f>D9-C9</f>
        <v>2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1036.84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>
        <f>SUM(E3:E13)</f>
        <v>4203.28</v>
      </c>
      <c r="F14" s="4"/>
      <c r="G14" s="3">
        <f>E14+9000</f>
        <v>13203.28</v>
      </c>
      <c r="H14" s="1"/>
      <c r="I14" s="1"/>
      <c r="J14" s="1"/>
      <c r="K14" s="1"/>
    </row>
    <row r="15" ht="12.75" customHeight="1">
      <c r="A15" s="6" t="s">
        <v>54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52.0</v>
      </c>
      <c r="D18" s="3">
        <v>53.0</v>
      </c>
      <c r="E18" s="3">
        <f t="shared" ref="E18:E19" si="4">F18*B18</f>
        <v>106.6</v>
      </c>
      <c r="F18" s="3">
        <f t="shared" ref="F18:F19" si="5">D18-C18</f>
        <v>1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4983.0</v>
      </c>
      <c r="D19" s="3">
        <v>5069.0</v>
      </c>
      <c r="E19" s="3">
        <f t="shared" si="4"/>
        <v>385.28</v>
      </c>
      <c r="F19" s="3">
        <f t="shared" si="5"/>
        <v>86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202.0</v>
      </c>
      <c r="D21" s="3">
        <v>205.0</v>
      </c>
      <c r="E21" s="3">
        <f t="shared" ref="E21:E22" si="6">F21*B21</f>
        <v>56.64</v>
      </c>
      <c r="F21" s="3">
        <f>D21-C21</f>
        <v>3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>
        <f t="shared" si="6"/>
        <v>66.09</v>
      </c>
      <c r="F22" s="3">
        <f>F21+F24</f>
        <v>3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96.0</v>
      </c>
      <c r="D24" s="3">
        <v>96.0</v>
      </c>
      <c r="E24" s="3">
        <f>F24*B24</f>
        <v>0</v>
      </c>
      <c r="F24" s="3">
        <f>D24-C24</f>
        <v>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1036.84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>
        <f>SUM(E18:E28)</f>
        <v>3980.5</v>
      </c>
      <c r="F29" s="4"/>
      <c r="G29" s="3">
        <f>E29+9000</f>
        <v>12980.5</v>
      </c>
      <c r="H29" s="1"/>
      <c r="I29" s="1"/>
      <c r="J29" s="1"/>
      <c r="K29" s="1"/>
    </row>
    <row r="30" ht="12.75" customHeight="1">
      <c r="A30" s="6" t="s">
        <v>54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52.0</v>
      </c>
      <c r="D33" s="3">
        <v>52.0</v>
      </c>
      <c r="E33" s="3">
        <f t="shared" ref="E33:E34" si="7">F33*B33</f>
        <v>0</v>
      </c>
      <c r="F33" s="3">
        <f t="shared" ref="F33:F34" si="8">D33-C33</f>
        <v>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4911.0</v>
      </c>
      <c r="D34" s="3">
        <v>4983.0</v>
      </c>
      <c r="E34" s="3">
        <f t="shared" si="7"/>
        <v>322.56</v>
      </c>
      <c r="F34" s="3">
        <f t="shared" si="8"/>
        <v>72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201.0</v>
      </c>
      <c r="D36" s="3">
        <v>202.0</v>
      </c>
      <c r="E36" s="3">
        <f t="shared" ref="E36:E37" si="9">F36*B36</f>
        <v>18.88</v>
      </c>
      <c r="F36" s="3">
        <f>D36-C36</f>
        <v>1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>
        <f t="shared" si="9"/>
        <v>66.09</v>
      </c>
      <c r="F37" s="3">
        <f>F36+F39</f>
        <v>3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84.77</v>
      </c>
      <c r="C39" s="3">
        <v>94.0</v>
      </c>
      <c r="D39" s="3">
        <v>96.0</v>
      </c>
      <c r="E39" s="3">
        <f>F39*B39</f>
        <v>169.54</v>
      </c>
      <c r="F39" s="3">
        <f>D39-C39</f>
        <v>2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1036.84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>
        <f>SUM(E33:E43)</f>
        <v>3942.96</v>
      </c>
      <c r="F44" s="4"/>
      <c r="G44" s="3">
        <f>E44+9000</f>
        <v>12942.96</v>
      </c>
      <c r="H44" s="1"/>
      <c r="I44" s="1"/>
      <c r="J44" s="1"/>
      <c r="K44" s="1"/>
    </row>
    <row r="45" ht="12.75" customHeight="1">
      <c r="A45" s="6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50.0</v>
      </c>
      <c r="D48" s="3">
        <v>52.0</v>
      </c>
      <c r="E48" s="3">
        <f t="shared" ref="E48:E49" si="10">F48*B48</f>
        <v>213.2</v>
      </c>
      <c r="F48" s="3">
        <f t="shared" ref="F48:F49" si="11">D48-C48</f>
        <v>2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4841.0</v>
      </c>
      <c r="D49" s="3">
        <v>4911.0</v>
      </c>
      <c r="E49" s="3">
        <f t="shared" si="10"/>
        <v>313.6</v>
      </c>
      <c r="F49" s="3">
        <f t="shared" si="11"/>
        <v>70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199.0</v>
      </c>
      <c r="D51" s="3">
        <v>201.0</v>
      </c>
      <c r="E51" s="3">
        <f t="shared" ref="E51:E52" si="12">F51*B51</f>
        <v>37.76</v>
      </c>
      <c r="F51" s="3">
        <f>D51-C51</f>
        <v>2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>
        <f t="shared" si="12"/>
        <v>44.06</v>
      </c>
      <c r="F52" s="3">
        <f>F51+F54</f>
        <v>2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84.77</v>
      </c>
      <c r="C54" s="3">
        <v>94.0</v>
      </c>
      <c r="D54" s="3">
        <v>94.0</v>
      </c>
      <c r="E54" s="3">
        <f>F54*B54</f>
        <v>0</v>
      </c>
      <c r="F54" s="3">
        <f>D54-C54</f>
        <v>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1315.65</v>
      </c>
      <c r="F55" s="1"/>
      <c r="G55" s="1">
        <v>1315.65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0.0</v>
      </c>
      <c r="F58" s="1"/>
      <c r="G58" s="8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>
        <f>SUM(E48:E58)</f>
        <v>4253.32</v>
      </c>
      <c r="F59" s="4"/>
      <c r="G59" s="3">
        <f>E59+9000</f>
        <v>13253.32</v>
      </c>
      <c r="H59" s="1"/>
      <c r="I59" s="1"/>
      <c r="J59" s="1"/>
      <c r="K59" s="1"/>
    </row>
    <row r="60" ht="12.75" customHeight="1">
      <c r="A60" s="6" t="s">
        <v>54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50.0</v>
      </c>
      <c r="D63" s="3">
        <v>50.0</v>
      </c>
      <c r="E63" s="3">
        <f t="shared" ref="E63:E64" si="13">F63*B63</f>
        <v>0</v>
      </c>
      <c r="F63" s="3">
        <f t="shared" ref="F63:F64" si="14">D63-C63</f>
        <v>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4754.0</v>
      </c>
      <c r="D64" s="3">
        <v>4841.0</v>
      </c>
      <c r="E64" s="3">
        <f t="shared" si="13"/>
        <v>389.76</v>
      </c>
      <c r="F64" s="3">
        <f t="shared" si="14"/>
        <v>87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197.0</v>
      </c>
      <c r="D66" s="3">
        <v>199.0</v>
      </c>
      <c r="E66" s="3">
        <f t="shared" ref="E66:E67" si="15">F66*B66</f>
        <v>37.76</v>
      </c>
      <c r="F66" s="3">
        <f>D66-C66</f>
        <v>2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>
        <f t="shared" si="15"/>
        <v>66.09</v>
      </c>
      <c r="F67" s="3">
        <f>F66+F69</f>
        <v>3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1734.15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84.77</v>
      </c>
      <c r="C69" s="3">
        <v>93.0</v>
      </c>
      <c r="D69" s="3">
        <v>94.0</v>
      </c>
      <c r="E69" s="3">
        <f>F69*B69</f>
        <v>84.77</v>
      </c>
      <c r="F69" s="3">
        <f>D69-C69</f>
        <v>1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>
        <v>1315.65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0.0</v>
      </c>
      <c r="F73" s="1"/>
      <c r="G73" s="8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>
        <f>SUM(E63:E73)</f>
        <v>3847.35</v>
      </c>
      <c r="F74" s="4"/>
      <c r="G74" s="3">
        <f>E74+9000</f>
        <v>12847.35</v>
      </c>
      <c r="H74" s="1"/>
      <c r="I74" s="1"/>
      <c r="J74" s="1"/>
      <c r="K74" s="1"/>
    </row>
    <row r="75" ht="12.75" customHeight="1">
      <c r="A75" s="6" t="s">
        <v>54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101.25</v>
      </c>
      <c r="C78" s="3">
        <v>49.0</v>
      </c>
      <c r="D78" s="3">
        <v>50.0</v>
      </c>
      <c r="E78" s="3">
        <f t="shared" ref="E78:E79" si="16">F78*B78</f>
        <v>101.25</v>
      </c>
      <c r="F78" s="3">
        <f t="shared" ref="F78:F79" si="17">D78-C78</f>
        <v>1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4673.0</v>
      </c>
      <c r="D79" s="3">
        <v>4754.0</v>
      </c>
      <c r="E79" s="3">
        <f t="shared" si="16"/>
        <v>345.06</v>
      </c>
      <c r="F79" s="3">
        <f t="shared" si="17"/>
        <v>81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195.0</v>
      </c>
      <c r="D81" s="3">
        <v>197.0</v>
      </c>
      <c r="E81" s="3">
        <f t="shared" ref="E81:E82" si="18">F81*B81</f>
        <v>35.86</v>
      </c>
      <c r="F81" s="3">
        <f>D81-C81</f>
        <v>2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>
        <f t="shared" si="18"/>
        <v>41.86</v>
      </c>
      <c r="F82" s="3">
        <f>F81+F84</f>
        <v>2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93.0</v>
      </c>
      <c r="D84" s="3">
        <v>93.0</v>
      </c>
      <c r="E84" s="3">
        <f>F84*B84</f>
        <v>0</v>
      </c>
      <c r="F84" s="3">
        <f>D84-C84</f>
        <v>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0.0</v>
      </c>
      <c r="F88" s="1"/>
      <c r="G88" s="8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>
        <f>SUM(E78:E88)</f>
        <v>3755.61</v>
      </c>
      <c r="F89" s="4"/>
      <c r="G89" s="3">
        <f>E89+9000</f>
        <v>12755.61</v>
      </c>
      <c r="H89" s="1"/>
      <c r="I89" s="1"/>
      <c r="J89" s="1"/>
      <c r="K89" s="1"/>
    </row>
    <row r="90" ht="12.75" customHeight="1">
      <c r="A90" s="6" t="s">
        <v>54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101.25</v>
      </c>
      <c r="C93" s="3">
        <v>47.0</v>
      </c>
      <c r="D93" s="3">
        <v>49.0</v>
      </c>
      <c r="E93" s="3">
        <f t="shared" ref="E93:E94" si="19">F93*B93</f>
        <v>202.5</v>
      </c>
      <c r="F93" s="3">
        <f t="shared" ref="F93:F94" si="20">D93-C93</f>
        <v>2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4584.0</v>
      </c>
      <c r="D94" s="3">
        <v>4673.0</v>
      </c>
      <c r="E94" s="3">
        <f t="shared" si="19"/>
        <v>379.14</v>
      </c>
      <c r="F94" s="3">
        <f t="shared" si="20"/>
        <v>89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192.0</v>
      </c>
      <c r="D96" s="3">
        <v>195.0</v>
      </c>
      <c r="E96" s="3">
        <f t="shared" ref="E96:E97" si="21">F96*B96</f>
        <v>53.79</v>
      </c>
      <c r="F96" s="3">
        <f>D96-C96</f>
        <v>3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>
        <f t="shared" si="21"/>
        <v>104.65</v>
      </c>
      <c r="F97" s="3">
        <f>F96+F99</f>
        <v>5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91.0</v>
      </c>
      <c r="D99" s="3">
        <v>93.0</v>
      </c>
      <c r="E99" s="3">
        <f>F99*B99</f>
        <v>214.56</v>
      </c>
      <c r="F99" s="3">
        <f>D99-C99</f>
        <v>2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0.0</v>
      </c>
      <c r="F103" s="1"/>
      <c r="G103" s="8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>
        <f>SUM(E93:E103)</f>
        <v>4186.22</v>
      </c>
      <c r="F104" s="4"/>
      <c r="G104" s="3">
        <f>E104+9000</f>
        <v>13186.22</v>
      </c>
      <c r="H104" s="1"/>
      <c r="I104" s="1"/>
      <c r="J104" s="1"/>
      <c r="K104" s="1"/>
    </row>
    <row r="105" ht="12.75" customHeight="1">
      <c r="A105" s="6" t="s">
        <v>54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101.25</v>
      </c>
      <c r="C108" s="3">
        <v>47.0</v>
      </c>
      <c r="D108" s="3">
        <v>47.0</v>
      </c>
      <c r="E108" s="3">
        <f t="shared" ref="E108:E109" si="22">F108*B108</f>
        <v>0</v>
      </c>
      <c r="F108" s="3">
        <f t="shared" ref="F108:F109" si="23">D108-C108</f>
        <v>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4508.0</v>
      </c>
      <c r="D109" s="3">
        <v>4584.0</v>
      </c>
      <c r="E109" s="3">
        <f t="shared" si="22"/>
        <v>323.76</v>
      </c>
      <c r="F109" s="3">
        <f t="shared" si="23"/>
        <v>76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190.0</v>
      </c>
      <c r="D111" s="3">
        <v>192.0</v>
      </c>
      <c r="E111" s="3">
        <f t="shared" ref="E111:E112" si="24">F111*B111</f>
        <v>35.86</v>
      </c>
      <c r="F111" s="3">
        <f>D111-C111</f>
        <v>2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>
        <f t="shared" si="24"/>
        <v>62.79</v>
      </c>
      <c r="F112" s="3">
        <f>F111+F114</f>
        <v>3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90.0</v>
      </c>
      <c r="D114" s="3">
        <v>91.0</v>
      </c>
      <c r="E114" s="3">
        <f>F114*B114</f>
        <v>107.28</v>
      </c>
      <c r="F114" s="3">
        <f>D114-C114</f>
        <v>1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0.0</v>
      </c>
      <c r="F118" s="1"/>
      <c r="G118" s="8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>
        <f>SUM(E108:E118)</f>
        <v>3761.27</v>
      </c>
      <c r="F119" s="4"/>
      <c r="G119" s="3">
        <f>E119+9000</f>
        <v>12761.27</v>
      </c>
      <c r="H119" s="1"/>
      <c r="I119" s="1"/>
      <c r="J119" s="1"/>
      <c r="K119" s="1"/>
    </row>
    <row r="120" ht="12.75" customHeight="1">
      <c r="A120" s="6" t="s">
        <v>54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46.1</v>
      </c>
      <c r="D123" s="3">
        <v>47.0</v>
      </c>
      <c r="E123" s="3">
        <f t="shared" ref="E123:E124" si="25">F123*B123</f>
        <v>91.125</v>
      </c>
      <c r="F123" s="3">
        <f t="shared" ref="F123:F124" si="26">D123-C123</f>
        <v>0.9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4425.0</v>
      </c>
      <c r="D124" s="3">
        <v>4508.0</v>
      </c>
      <c r="E124" s="3">
        <f t="shared" si="25"/>
        <v>353.58</v>
      </c>
      <c r="F124" s="3">
        <f t="shared" si="26"/>
        <v>83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188.0</v>
      </c>
      <c r="D126" s="3">
        <v>190.0</v>
      </c>
      <c r="E126" s="3">
        <f t="shared" ref="E126:E127" si="27">F126*B126</f>
        <v>35.86</v>
      </c>
      <c r="F126" s="3">
        <f>D126-C126</f>
        <v>2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>
        <f t="shared" si="27"/>
        <v>62.79</v>
      </c>
      <c r="F127" s="3">
        <f>F126+F129</f>
        <v>3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89.0</v>
      </c>
      <c r="D129" s="3">
        <v>90.0</v>
      </c>
      <c r="E129" s="3">
        <f>F129*B129</f>
        <v>107.28</v>
      </c>
      <c r="F129" s="3">
        <f>D129-C129</f>
        <v>1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>
        <f>SUM(E123:E133)</f>
        <v>3882.215</v>
      </c>
      <c r="F134" s="4"/>
      <c r="G134" s="3">
        <f>E134+9000</f>
        <v>12882.215</v>
      </c>
      <c r="H134" s="1"/>
      <c r="I134" s="1"/>
      <c r="J134" s="1"/>
      <c r="K134" s="1"/>
    </row>
    <row r="135" ht="12.75" customHeight="1">
      <c r="A135" s="6" t="s">
        <v>54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46.1</v>
      </c>
      <c r="D138" s="3">
        <v>46.1</v>
      </c>
      <c r="E138" s="3">
        <f t="shared" ref="E138:E139" si="28">F138*B138</f>
        <v>0</v>
      </c>
      <c r="F138" s="3">
        <f t="shared" ref="F138:F139" si="29">D138-C138</f>
        <v>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4364.0</v>
      </c>
      <c r="D139" s="3">
        <v>4425.0</v>
      </c>
      <c r="E139" s="3">
        <f t="shared" si="28"/>
        <v>259.86</v>
      </c>
      <c r="F139" s="3">
        <f t="shared" si="29"/>
        <v>61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187.0</v>
      </c>
      <c r="D141" s="3">
        <v>188.0</v>
      </c>
      <c r="E141" s="3">
        <f t="shared" ref="E141:E142" si="30">F141*B141</f>
        <v>17.93</v>
      </c>
      <c r="F141" s="3">
        <f>D141-C141</f>
        <v>1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>
        <f t="shared" si="30"/>
        <v>20.93</v>
      </c>
      <c r="F142" s="3">
        <f>F141+F144</f>
        <v>1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89.0</v>
      </c>
      <c r="D144" s="3">
        <v>89.0</v>
      </c>
      <c r="E144" s="3">
        <f>F144*B144</f>
        <v>0</v>
      </c>
      <c r="F144" s="3">
        <f>D144-C144</f>
        <v>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>
        <f>SUM(E138:E148)</f>
        <v>3530.3</v>
      </c>
      <c r="F149" s="4"/>
      <c r="G149" s="1"/>
      <c r="H149" s="1"/>
      <c r="I149" s="1"/>
      <c r="J149" s="1"/>
      <c r="K149" s="1"/>
    </row>
    <row r="150" ht="12.75" customHeight="1">
      <c r="A150" s="6" t="s">
        <v>54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46.0</v>
      </c>
      <c r="D153" s="3">
        <v>46.1</v>
      </c>
      <c r="E153" s="3">
        <f t="shared" ref="E153:E154" si="31">F153*B153</f>
        <v>10.125</v>
      </c>
      <c r="F153" s="3">
        <f t="shared" ref="F153:F154" si="32">D153-C153</f>
        <v>0.1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4356.0</v>
      </c>
      <c r="D154" s="3">
        <v>4364.0</v>
      </c>
      <c r="E154" s="3">
        <f t="shared" si="31"/>
        <v>34.08</v>
      </c>
      <c r="F154" s="3">
        <f t="shared" si="32"/>
        <v>8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186.0</v>
      </c>
      <c r="D156" s="3">
        <v>187.0</v>
      </c>
      <c r="E156" s="3">
        <f t="shared" ref="E156:E157" si="33">F156*B156</f>
        <v>17.93</v>
      </c>
      <c r="F156" s="3">
        <f>D156-C156</f>
        <v>1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>
        <f t="shared" si="33"/>
        <v>41.86</v>
      </c>
      <c r="F157" s="3">
        <f>F156+F159</f>
        <v>2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88.0</v>
      </c>
      <c r="D159" s="3">
        <v>89.0</v>
      </c>
      <c r="E159" s="3">
        <f>F159*B159</f>
        <v>107.28</v>
      </c>
      <c r="F159" s="3">
        <f>D159-C159</f>
        <v>1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300.0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>
        <f>SUM(E153:E163)</f>
        <v>3750.845</v>
      </c>
      <c r="F164" s="4"/>
      <c r="G164" s="1"/>
      <c r="H164" s="1"/>
      <c r="I164" s="1"/>
      <c r="J164" s="1"/>
      <c r="K164" s="1"/>
    </row>
    <row r="165" ht="12.75" customHeight="1">
      <c r="A165" s="6" t="s">
        <v>54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96.43</v>
      </c>
      <c r="C168" s="3">
        <v>46.0</v>
      </c>
      <c r="D168" s="3">
        <v>46.0</v>
      </c>
      <c r="E168" s="3">
        <f t="shared" ref="E168:E169" si="34">F168*B168</f>
        <v>0</v>
      </c>
      <c r="F168" s="3">
        <f t="shared" ref="F168:F169" si="35">D168-C168</f>
        <v>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4173.0</v>
      </c>
      <c r="D169" s="3">
        <v>4356.0</v>
      </c>
      <c r="E169" s="3">
        <f t="shared" si="34"/>
        <v>779.58</v>
      </c>
      <c r="F169" s="3">
        <f t="shared" si="35"/>
        <v>183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182.0</v>
      </c>
      <c r="D171" s="3">
        <v>186.0</v>
      </c>
      <c r="E171" s="3">
        <f t="shared" ref="E171:E172" si="36">F171*B171</f>
        <v>71.72</v>
      </c>
      <c r="F171" s="3">
        <f>D171-C171</f>
        <v>4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>
        <f t="shared" si="36"/>
        <v>83.72</v>
      </c>
      <c r="F172" s="3">
        <f>F171+F174</f>
        <v>4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88.0</v>
      </c>
      <c r="D174" s="3">
        <v>88.0</v>
      </c>
      <c r="E174" s="3">
        <f>F174*B174</f>
        <v>0</v>
      </c>
      <c r="F174" s="3">
        <f>D174-C174</f>
        <v>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984.41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300.0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>
        <f>SUM(E168:E178)</f>
        <v>4425.1</v>
      </c>
      <c r="F179" s="4"/>
      <c r="G179" s="1"/>
      <c r="H179" s="1"/>
      <c r="I179" s="1"/>
      <c r="J179" s="1"/>
      <c r="K179" s="1"/>
    </row>
    <row r="180" ht="12.75" customHeight="1">
      <c r="A180" s="6" t="s">
        <v>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96.43</v>
      </c>
      <c r="C183" s="3">
        <v>45.0</v>
      </c>
      <c r="D183" s="3">
        <v>46.0</v>
      </c>
      <c r="E183" s="3">
        <f t="shared" ref="E183:E184" si="37">F183*B183</f>
        <v>96.43</v>
      </c>
      <c r="F183" s="3">
        <f t="shared" ref="F183:F184" si="38">D183-C183</f>
        <v>1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4133.0</v>
      </c>
      <c r="D184" s="3">
        <v>4173.0</v>
      </c>
      <c r="E184" s="3">
        <f t="shared" si="37"/>
        <v>170.4</v>
      </c>
      <c r="F184" s="3">
        <f t="shared" si="38"/>
        <v>40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179.0</v>
      </c>
      <c r="D186" s="3">
        <v>182.0</v>
      </c>
      <c r="E186" s="3">
        <f t="shared" ref="E186:E187" si="39">F186*B186</f>
        <v>53.79</v>
      </c>
      <c r="F186" s="3">
        <f>D186-C186</f>
        <v>3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>
        <f t="shared" si="39"/>
        <v>83.72</v>
      </c>
      <c r="F187" s="3">
        <f>F186+F189</f>
        <v>4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87.0</v>
      </c>
      <c r="D189" s="3">
        <v>88.0</v>
      </c>
      <c r="E189" s="3">
        <f>F189*B189</f>
        <v>107.28</v>
      </c>
      <c r="F189" s="3">
        <f>D189-C189</f>
        <v>1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1016.26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5.75" customHeight="1">
      <c r="A193" s="4" t="s">
        <v>16</v>
      </c>
      <c r="B193" s="4"/>
      <c r="C193" s="4"/>
      <c r="D193" s="4"/>
      <c r="E193" s="5">
        <f>SUM(E183:E192)</f>
        <v>3733.55</v>
      </c>
      <c r="F193" s="4"/>
      <c r="G193" s="1"/>
      <c r="H193" s="1"/>
      <c r="I193" s="1"/>
      <c r="J193" s="1"/>
      <c r="K193" s="1"/>
    </row>
    <row r="194" ht="12.75" customHeight="1">
      <c r="A194" s="6" t="s">
        <v>54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2" t="s">
        <v>37</v>
      </c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/>
      <c r="H196" s="1"/>
      <c r="I196" s="1"/>
      <c r="J196" s="1"/>
      <c r="K196" s="1"/>
    </row>
    <row r="197" ht="12.75" customHeight="1">
      <c r="A197" s="1" t="s">
        <v>6</v>
      </c>
      <c r="B197" s="3">
        <v>96.43</v>
      </c>
      <c r="C197" s="3">
        <v>45.0</v>
      </c>
      <c r="D197" s="3">
        <v>45.0</v>
      </c>
      <c r="E197" s="3">
        <f t="shared" ref="E197:E198" si="40">F197*B197</f>
        <v>0</v>
      </c>
      <c r="F197" s="3">
        <f t="shared" ref="F197:F198" si="41">D197-C197</f>
        <v>0</v>
      </c>
      <c r="G197" s="1"/>
      <c r="H197" s="1"/>
      <c r="I197" s="1"/>
      <c r="J197" s="1"/>
      <c r="K197" s="1"/>
    </row>
    <row r="198" ht="12.75" customHeight="1">
      <c r="A198" s="1" t="s">
        <v>7</v>
      </c>
      <c r="B198" s="3">
        <v>4.26</v>
      </c>
      <c r="C198" s="3">
        <v>4044.0</v>
      </c>
      <c r="D198" s="3">
        <v>4133.0</v>
      </c>
      <c r="E198" s="3">
        <f t="shared" si="40"/>
        <v>379.14</v>
      </c>
      <c r="F198" s="3">
        <f t="shared" si="41"/>
        <v>89</v>
      </c>
      <c r="G198" s="1"/>
      <c r="H198" s="1"/>
      <c r="I198" s="3"/>
      <c r="J198" s="1"/>
      <c r="K198" s="1"/>
    </row>
    <row r="199" ht="12.75" customHeight="1">
      <c r="A199" s="1" t="s">
        <v>8</v>
      </c>
      <c r="B199" s="3"/>
      <c r="C199" s="3"/>
      <c r="D199" s="3"/>
      <c r="E199" s="3">
        <v>95.37</v>
      </c>
      <c r="F199" s="1"/>
      <c r="G199" s="1"/>
      <c r="H199" s="1"/>
      <c r="I199" s="1"/>
      <c r="J199" s="1"/>
      <c r="K199" s="1"/>
    </row>
    <row r="200" ht="12.75" customHeight="1">
      <c r="A200" s="1" t="s">
        <v>9</v>
      </c>
      <c r="B200" s="3">
        <v>17.93</v>
      </c>
      <c r="C200" s="3">
        <v>177.0</v>
      </c>
      <c r="D200" s="3">
        <v>179.0</v>
      </c>
      <c r="E200" s="3">
        <f t="shared" ref="E200:E201" si="42">F200*B200</f>
        <v>35.86</v>
      </c>
      <c r="F200" s="3">
        <f>D200-C200</f>
        <v>2</v>
      </c>
      <c r="G200" s="1"/>
      <c r="H200" s="1"/>
      <c r="I200" s="3"/>
      <c r="J200" s="1"/>
      <c r="K200" s="1"/>
    </row>
    <row r="201" ht="12.75" customHeight="1">
      <c r="A201" s="1" t="s">
        <v>10</v>
      </c>
      <c r="B201" s="3">
        <v>20.93</v>
      </c>
      <c r="C201" s="3"/>
      <c r="D201" s="3"/>
      <c r="E201" s="3">
        <f t="shared" si="42"/>
        <v>62.79</v>
      </c>
      <c r="F201" s="3">
        <f>F200+F203</f>
        <v>3</v>
      </c>
      <c r="G201" s="1"/>
      <c r="H201" s="1"/>
      <c r="I201" s="1"/>
      <c r="J201" s="1"/>
      <c r="K201" s="1"/>
    </row>
    <row r="202" ht="12.75" customHeight="1">
      <c r="A202" s="1" t="s">
        <v>11</v>
      </c>
      <c r="B202" s="3"/>
      <c r="C202" s="3"/>
      <c r="D202" s="3"/>
      <c r="E202" s="3">
        <v>1712.0</v>
      </c>
      <c r="F202" s="1"/>
      <c r="G202" s="1"/>
      <c r="H202" s="1"/>
      <c r="I202" s="3"/>
      <c r="J202" s="1"/>
      <c r="K202" s="1"/>
    </row>
    <row r="203" ht="12.75" customHeight="1">
      <c r="A203" s="1" t="s">
        <v>12</v>
      </c>
      <c r="B203" s="3">
        <v>107.28</v>
      </c>
      <c r="C203" s="3">
        <v>86.0</v>
      </c>
      <c r="D203" s="3">
        <v>87.0</v>
      </c>
      <c r="E203" s="3">
        <f>F203*B203</f>
        <v>107.28</v>
      </c>
      <c r="F203" s="3">
        <f>D203-C203</f>
        <v>1</v>
      </c>
      <c r="G203" s="1"/>
      <c r="H203" s="1"/>
      <c r="I203" s="1"/>
      <c r="J203" s="1"/>
      <c r="K203" s="1"/>
    </row>
    <row r="204" ht="12.75" customHeight="1">
      <c r="A204" s="1" t="s">
        <v>13</v>
      </c>
      <c r="B204" s="3"/>
      <c r="C204" s="3"/>
      <c r="D204" s="3"/>
      <c r="E204" s="3">
        <v>1300.46</v>
      </c>
      <c r="F204" s="1"/>
      <c r="G204" s="1"/>
      <c r="H204" s="1"/>
      <c r="I204" s="1"/>
      <c r="J204" s="1"/>
      <c r="K204" s="1"/>
    </row>
    <row r="205" ht="12.75" customHeight="1">
      <c r="A205" s="1" t="s">
        <v>14</v>
      </c>
      <c r="B205" s="3"/>
      <c r="C205" s="3"/>
      <c r="D205" s="3"/>
      <c r="E205" s="3">
        <v>328.3</v>
      </c>
      <c r="F205" s="1"/>
      <c r="G205" s="1"/>
      <c r="H205" s="1"/>
      <c r="I205" s="3"/>
      <c r="J205" s="1"/>
      <c r="K205" s="1"/>
    </row>
    <row r="206" ht="12.75" customHeight="1">
      <c r="A206" s="1" t="s">
        <v>15</v>
      </c>
      <c r="B206" s="3"/>
      <c r="C206" s="3"/>
      <c r="D206" s="3"/>
      <c r="E206" s="3">
        <v>70.0</v>
      </c>
      <c r="F206" s="1"/>
      <c r="G206" s="1"/>
      <c r="H206" s="1"/>
      <c r="I206" s="1"/>
      <c r="J206" s="1"/>
      <c r="K206" s="1"/>
    </row>
    <row r="207" ht="15.75" customHeight="1">
      <c r="A207" s="4" t="s">
        <v>16</v>
      </c>
      <c r="B207" s="4"/>
      <c r="C207" s="4"/>
      <c r="D207" s="4"/>
      <c r="E207" s="5">
        <f>SUM(E197:E206)</f>
        <v>4091.2</v>
      </c>
      <c r="F207" s="4"/>
      <c r="G207" s="1"/>
      <c r="H207" s="1"/>
      <c r="I207" s="1"/>
      <c r="J207" s="1"/>
      <c r="K207" s="1"/>
    </row>
    <row r="208" ht="12.75" customHeight="1">
      <c r="A208" s="6" t="s">
        <v>54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2" t="s">
        <v>38</v>
      </c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/>
      <c r="H210" s="1"/>
      <c r="I210" s="1"/>
      <c r="J210" s="1"/>
      <c r="K210" s="1"/>
    </row>
    <row r="211" ht="12.75" customHeight="1">
      <c r="A211" s="1" t="s">
        <v>6</v>
      </c>
      <c r="B211" s="3">
        <v>96.43</v>
      </c>
      <c r="C211" s="3">
        <v>44.0</v>
      </c>
      <c r="D211" s="3">
        <v>45.0</v>
      </c>
      <c r="E211" s="3">
        <f t="shared" ref="E211:E212" si="43">F211*B211</f>
        <v>96.43</v>
      </c>
      <c r="F211" s="3">
        <f t="shared" ref="F211:F212" si="44">D211-C211</f>
        <v>1</v>
      </c>
      <c r="G211" s="1"/>
      <c r="H211" s="1"/>
      <c r="I211" s="1"/>
      <c r="J211" s="1"/>
      <c r="K211" s="1"/>
    </row>
    <row r="212" ht="12.75" customHeight="1">
      <c r="A212" s="1" t="s">
        <v>7</v>
      </c>
      <c r="B212" s="3">
        <v>4.26</v>
      </c>
      <c r="C212" s="3">
        <v>3957.0</v>
      </c>
      <c r="D212" s="3">
        <v>4044.0</v>
      </c>
      <c r="E212" s="3">
        <f t="shared" si="43"/>
        <v>370.62</v>
      </c>
      <c r="F212" s="3">
        <f t="shared" si="44"/>
        <v>87</v>
      </c>
      <c r="G212" s="1"/>
      <c r="H212" s="1"/>
      <c r="I212" s="3"/>
      <c r="J212" s="1"/>
      <c r="K212" s="1"/>
    </row>
    <row r="213" ht="12.75" customHeight="1">
      <c r="A213" s="1" t="s">
        <v>8</v>
      </c>
      <c r="B213" s="3"/>
      <c r="C213" s="3"/>
      <c r="D213" s="3"/>
      <c r="E213" s="3">
        <v>95.37</v>
      </c>
      <c r="F213" s="1"/>
      <c r="G213" s="1"/>
      <c r="H213" s="1"/>
      <c r="I213" s="1"/>
      <c r="J213" s="1"/>
      <c r="K213" s="1"/>
    </row>
    <row r="214" ht="12.75" customHeight="1">
      <c r="A214" s="1" t="s">
        <v>9</v>
      </c>
      <c r="B214" s="3">
        <v>17.93</v>
      </c>
      <c r="C214" s="3">
        <v>175.0</v>
      </c>
      <c r="D214" s="3">
        <v>177.0</v>
      </c>
      <c r="E214" s="3">
        <f t="shared" ref="E214:E215" si="45">F214*B214</f>
        <v>35.86</v>
      </c>
      <c r="F214" s="3">
        <f>D214-C214</f>
        <v>2</v>
      </c>
      <c r="G214" s="1"/>
      <c r="H214" s="1"/>
      <c r="I214" s="3"/>
      <c r="J214" s="1"/>
      <c r="K214" s="1"/>
    </row>
    <row r="215" ht="12.75" customHeight="1">
      <c r="A215" s="1" t="s">
        <v>10</v>
      </c>
      <c r="B215" s="3">
        <v>20.93</v>
      </c>
      <c r="C215" s="3"/>
      <c r="D215" s="3"/>
      <c r="E215" s="3">
        <f t="shared" si="45"/>
        <v>83.72</v>
      </c>
      <c r="F215" s="3">
        <f>F214+F217</f>
        <v>4</v>
      </c>
      <c r="G215" s="1"/>
      <c r="H215" s="1"/>
      <c r="I215" s="1"/>
      <c r="J215" s="1"/>
      <c r="K215" s="1"/>
    </row>
    <row r="216" ht="12.75" customHeight="1">
      <c r="A216" s="1" t="s">
        <v>11</v>
      </c>
      <c r="B216" s="3"/>
      <c r="C216" s="3"/>
      <c r="D216" s="3"/>
      <c r="E216" s="3">
        <v>1712.0</v>
      </c>
      <c r="F216" s="1"/>
      <c r="G216" s="1"/>
      <c r="H216" s="1"/>
      <c r="I216" s="3"/>
      <c r="J216" s="1"/>
      <c r="K216" s="1"/>
    </row>
    <row r="217" ht="12.75" customHeight="1">
      <c r="A217" s="1" t="s">
        <v>12</v>
      </c>
      <c r="B217" s="3">
        <v>107.28</v>
      </c>
      <c r="C217" s="3">
        <v>84.0</v>
      </c>
      <c r="D217" s="3">
        <v>86.0</v>
      </c>
      <c r="E217" s="3">
        <f>F217*B217</f>
        <v>214.56</v>
      </c>
      <c r="F217" s="3">
        <f>D217-C217</f>
        <v>2</v>
      </c>
      <c r="G217" s="1"/>
      <c r="H217" s="1"/>
      <c r="I217" s="1"/>
      <c r="J217" s="1"/>
      <c r="K217" s="1"/>
    </row>
    <row r="218" ht="12.75" customHeight="1">
      <c r="A218" s="1" t="s">
        <v>13</v>
      </c>
      <c r="B218" s="3"/>
      <c r="C218" s="3"/>
      <c r="D218" s="3"/>
      <c r="E218" s="3">
        <v>1300.46</v>
      </c>
      <c r="F218" s="1"/>
      <c r="G218" s="1"/>
      <c r="H218" s="1"/>
      <c r="I218" s="1"/>
      <c r="J218" s="1"/>
      <c r="K218" s="1"/>
    </row>
    <row r="219" ht="12.75" customHeight="1">
      <c r="A219" s="1" t="s">
        <v>14</v>
      </c>
      <c r="B219" s="3"/>
      <c r="C219" s="3"/>
      <c r="D219" s="3"/>
      <c r="E219" s="3">
        <v>328.3</v>
      </c>
      <c r="F219" s="1"/>
      <c r="G219" s="1"/>
      <c r="H219" s="1"/>
      <c r="I219" s="3"/>
      <c r="J219" s="1"/>
      <c r="K219" s="1"/>
    </row>
    <row r="220" ht="12.75" customHeight="1">
      <c r="A220" s="1" t="s">
        <v>15</v>
      </c>
      <c r="B220" s="3"/>
      <c r="C220" s="3"/>
      <c r="D220" s="3"/>
      <c r="E220" s="3">
        <v>70.0</v>
      </c>
      <c r="F220" s="1"/>
      <c r="G220" s="1"/>
      <c r="H220" s="1"/>
      <c r="I220" s="1"/>
      <c r="J220" s="1"/>
      <c r="K220" s="1"/>
    </row>
    <row r="221" ht="15.75" customHeight="1">
      <c r="A221" s="4" t="s">
        <v>16</v>
      </c>
      <c r="B221" s="4"/>
      <c r="C221" s="4"/>
      <c r="D221" s="4"/>
      <c r="E221" s="5">
        <f>SUM(E211:E220)</f>
        <v>4307.32</v>
      </c>
      <c r="F221" s="4"/>
      <c r="G221" s="1"/>
      <c r="H221" s="1"/>
      <c r="I221" s="1"/>
      <c r="J221" s="1"/>
      <c r="K221" s="1"/>
    </row>
    <row r="222" ht="12.75" customHeight="1">
      <c r="A222" s="6" t="s">
        <v>54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2" t="s">
        <v>39</v>
      </c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 t="s">
        <v>1</v>
      </c>
      <c r="C224" s="1" t="s">
        <v>2</v>
      </c>
      <c r="D224" s="1" t="s">
        <v>3</v>
      </c>
      <c r="E224" s="1" t="s">
        <v>4</v>
      </c>
      <c r="F224" s="1" t="s">
        <v>5</v>
      </c>
      <c r="G224" s="1"/>
      <c r="H224" s="1"/>
      <c r="I224" s="1"/>
      <c r="J224" s="1"/>
      <c r="K224" s="1"/>
    </row>
    <row r="225" ht="12.75" customHeight="1">
      <c r="A225" s="1" t="s">
        <v>6</v>
      </c>
      <c r="B225" s="3">
        <v>96.43</v>
      </c>
      <c r="C225" s="3">
        <v>43.0</v>
      </c>
      <c r="D225" s="3">
        <v>44.0</v>
      </c>
      <c r="E225" s="3">
        <f t="shared" ref="E225:E226" si="46">F225*B225</f>
        <v>96.43</v>
      </c>
      <c r="F225" s="3">
        <f t="shared" ref="F225:F226" si="47">D225-C225</f>
        <v>1</v>
      </c>
      <c r="G225" s="1"/>
      <c r="H225" s="1"/>
      <c r="I225" s="1"/>
      <c r="J225" s="1"/>
      <c r="K225" s="1"/>
    </row>
    <row r="226" ht="12.75" customHeight="1">
      <c r="A226" s="1" t="s">
        <v>7</v>
      </c>
      <c r="B226" s="3">
        <v>4.26</v>
      </c>
      <c r="C226" s="3">
        <v>3880.0</v>
      </c>
      <c r="D226" s="3">
        <v>3957.0</v>
      </c>
      <c r="E226" s="3">
        <f t="shared" si="46"/>
        <v>328.02</v>
      </c>
      <c r="F226" s="3">
        <f t="shared" si="47"/>
        <v>77</v>
      </c>
      <c r="G226" s="1"/>
      <c r="H226" s="1"/>
      <c r="I226" s="3"/>
      <c r="J226" s="1"/>
      <c r="K226" s="1"/>
    </row>
    <row r="227" ht="12.75" customHeight="1">
      <c r="A227" s="1" t="s">
        <v>8</v>
      </c>
      <c r="B227" s="3"/>
      <c r="C227" s="3"/>
      <c r="D227" s="3"/>
      <c r="E227" s="3">
        <v>95.37</v>
      </c>
      <c r="F227" s="1"/>
      <c r="G227" s="1"/>
      <c r="H227" s="1"/>
      <c r="I227" s="1"/>
      <c r="J227" s="1"/>
      <c r="K227" s="1"/>
    </row>
    <row r="228" ht="12.75" customHeight="1">
      <c r="A228" s="1" t="s">
        <v>9</v>
      </c>
      <c r="B228" s="3">
        <v>17.93</v>
      </c>
      <c r="C228" s="3">
        <v>169.0</v>
      </c>
      <c r="D228" s="3">
        <v>175.0</v>
      </c>
      <c r="E228" s="3">
        <f t="shared" ref="E228:E229" si="48">F228*B228</f>
        <v>107.58</v>
      </c>
      <c r="F228" s="3">
        <f>D228-C228</f>
        <v>6</v>
      </c>
      <c r="G228" s="1"/>
      <c r="H228" s="1"/>
      <c r="I228" s="3"/>
      <c r="J228" s="1"/>
      <c r="K228" s="1"/>
    </row>
    <row r="229" ht="12.75" customHeight="1">
      <c r="A229" s="1" t="s">
        <v>10</v>
      </c>
      <c r="B229" s="3">
        <v>20.93</v>
      </c>
      <c r="C229" s="3"/>
      <c r="D229" s="3"/>
      <c r="E229" s="3">
        <f t="shared" si="48"/>
        <v>167.44</v>
      </c>
      <c r="F229" s="3">
        <f>F228+F231</f>
        <v>8</v>
      </c>
      <c r="G229" s="1"/>
      <c r="H229" s="1"/>
      <c r="I229" s="1"/>
      <c r="J229" s="1"/>
      <c r="K229" s="1"/>
    </row>
    <row r="230" ht="12.75" customHeight="1">
      <c r="A230" s="1" t="s">
        <v>11</v>
      </c>
      <c r="B230" s="3"/>
      <c r="C230" s="3"/>
      <c r="D230" s="3"/>
      <c r="E230" s="3">
        <v>1712.0</v>
      </c>
      <c r="F230" s="1"/>
      <c r="G230" s="1"/>
      <c r="H230" s="1"/>
      <c r="I230" s="3"/>
      <c r="J230" s="1"/>
      <c r="K230" s="1"/>
    </row>
    <row r="231" ht="12.75" customHeight="1">
      <c r="A231" s="1" t="s">
        <v>12</v>
      </c>
      <c r="B231" s="3">
        <v>107.28</v>
      </c>
      <c r="C231" s="3">
        <v>82.0</v>
      </c>
      <c r="D231" s="3">
        <v>84.0</v>
      </c>
      <c r="E231" s="3">
        <f>F231*B231</f>
        <v>214.56</v>
      </c>
      <c r="F231" s="3">
        <f>D231-C231</f>
        <v>2</v>
      </c>
      <c r="G231" s="1"/>
      <c r="H231" s="1"/>
      <c r="I231" s="1"/>
      <c r="J231" s="1"/>
      <c r="K231" s="1"/>
    </row>
    <row r="232" ht="12.75" customHeight="1">
      <c r="A232" s="1" t="s">
        <v>13</v>
      </c>
      <c r="B232" s="3"/>
      <c r="C232" s="3"/>
      <c r="D232" s="3"/>
      <c r="E232" s="3">
        <v>1300.46</v>
      </c>
      <c r="F232" s="1"/>
      <c r="G232" s="1"/>
      <c r="H232" s="1"/>
      <c r="I232" s="1"/>
      <c r="J232" s="1"/>
      <c r="K232" s="1"/>
    </row>
    <row r="233" ht="12.75" customHeight="1">
      <c r="A233" s="1" t="s">
        <v>14</v>
      </c>
      <c r="B233" s="3"/>
      <c r="C233" s="3"/>
      <c r="D233" s="3"/>
      <c r="E233" s="3">
        <v>328.3</v>
      </c>
      <c r="F233" s="1"/>
      <c r="G233" s="1"/>
      <c r="H233" s="1"/>
      <c r="I233" s="3"/>
      <c r="J233" s="1"/>
      <c r="K233" s="1"/>
    </row>
    <row r="234" ht="12.75" customHeight="1">
      <c r="A234" s="1" t="s">
        <v>15</v>
      </c>
      <c r="B234" s="3"/>
      <c r="C234" s="3"/>
      <c r="D234" s="3"/>
      <c r="E234" s="3">
        <v>70.0</v>
      </c>
      <c r="F234" s="1"/>
      <c r="G234" s="1"/>
      <c r="H234" s="1"/>
      <c r="I234" s="1"/>
      <c r="J234" s="1"/>
      <c r="K234" s="1"/>
    </row>
    <row r="235" ht="15.75" customHeight="1">
      <c r="A235" s="4" t="s">
        <v>16</v>
      </c>
      <c r="B235" s="4"/>
      <c r="C235" s="4"/>
      <c r="D235" s="4"/>
      <c r="E235" s="5">
        <f>SUM(E225:E234)</f>
        <v>4420.16</v>
      </c>
      <c r="F235" s="4"/>
      <c r="G235" s="1"/>
      <c r="H235" s="1"/>
      <c r="I235" s="1"/>
      <c r="J235" s="1"/>
      <c r="K235" s="1"/>
    </row>
    <row r="236" ht="12.75" customHeight="1">
      <c r="A236" s="6" t="s">
        <v>54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2" t="s">
        <v>40</v>
      </c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 t="s">
        <v>1</v>
      </c>
      <c r="C238" s="1" t="s">
        <v>2</v>
      </c>
      <c r="D238" s="1" t="s">
        <v>3</v>
      </c>
      <c r="E238" s="1" t="s">
        <v>4</v>
      </c>
      <c r="F238" s="1" t="s">
        <v>5</v>
      </c>
      <c r="G238" s="1"/>
      <c r="H238" s="1"/>
      <c r="I238" s="1"/>
      <c r="J238" s="1"/>
      <c r="K238" s="1"/>
    </row>
    <row r="239" ht="12.75" customHeight="1">
      <c r="A239" s="1" t="s">
        <v>6</v>
      </c>
      <c r="B239" s="3">
        <v>96.43</v>
      </c>
      <c r="C239" s="3">
        <v>43.0</v>
      </c>
      <c r="D239" s="3">
        <v>43.0</v>
      </c>
      <c r="E239" s="3">
        <f t="shared" ref="E239:E240" si="49">F239*B239</f>
        <v>0</v>
      </c>
      <c r="F239" s="3">
        <f t="shared" ref="F239:F240" si="50">D239-C239</f>
        <v>0</v>
      </c>
      <c r="G239" s="1"/>
      <c r="H239" s="1"/>
      <c r="I239" s="1"/>
      <c r="J239" s="1"/>
      <c r="K239" s="1"/>
    </row>
    <row r="240" ht="12.75" customHeight="1">
      <c r="A240" s="1" t="s">
        <v>7</v>
      </c>
      <c r="B240" s="3">
        <v>4.26</v>
      </c>
      <c r="C240" s="3">
        <v>3880.0</v>
      </c>
      <c r="D240" s="3">
        <v>3880.0</v>
      </c>
      <c r="E240" s="3">
        <f t="shared" si="49"/>
        <v>0</v>
      </c>
      <c r="F240" s="3">
        <f t="shared" si="50"/>
        <v>0</v>
      </c>
      <c r="G240" s="1"/>
      <c r="H240" s="1"/>
      <c r="I240" s="3"/>
      <c r="J240" s="1"/>
      <c r="K240" s="1"/>
    </row>
    <row r="241" ht="12.75" customHeight="1">
      <c r="A241" s="1" t="s">
        <v>8</v>
      </c>
      <c r="B241" s="3"/>
      <c r="C241" s="3"/>
      <c r="D241" s="3"/>
      <c r="E241" s="3">
        <v>95.37</v>
      </c>
      <c r="F241" s="1"/>
      <c r="G241" s="1"/>
      <c r="H241" s="1"/>
      <c r="I241" s="1"/>
      <c r="J241" s="1"/>
      <c r="K241" s="1"/>
    </row>
    <row r="242" ht="12.75" customHeight="1">
      <c r="A242" s="1" t="s">
        <v>9</v>
      </c>
      <c r="B242" s="3">
        <v>17.93</v>
      </c>
      <c r="C242" s="3">
        <v>169.0</v>
      </c>
      <c r="D242" s="3">
        <v>169.0</v>
      </c>
      <c r="E242" s="3">
        <f t="shared" ref="E242:E243" si="51">F242*B242</f>
        <v>0</v>
      </c>
      <c r="F242" s="3">
        <f>D242-C242</f>
        <v>0</v>
      </c>
      <c r="G242" s="1"/>
      <c r="H242" s="1"/>
      <c r="I242" s="3"/>
      <c r="J242" s="1"/>
      <c r="K242" s="1"/>
    </row>
    <row r="243" ht="12.75" customHeight="1">
      <c r="A243" s="1" t="s">
        <v>10</v>
      </c>
      <c r="B243" s="3">
        <v>20.93</v>
      </c>
      <c r="C243" s="3"/>
      <c r="D243" s="3"/>
      <c r="E243" s="3">
        <f t="shared" si="51"/>
        <v>0</v>
      </c>
      <c r="F243" s="3">
        <f>F242+F245</f>
        <v>0</v>
      </c>
      <c r="G243" s="1"/>
      <c r="H243" s="1"/>
      <c r="I243" s="1"/>
      <c r="J243" s="1"/>
      <c r="K243" s="1"/>
    </row>
    <row r="244" ht="12.75" customHeight="1">
      <c r="A244" s="1" t="s">
        <v>11</v>
      </c>
      <c r="B244" s="3"/>
      <c r="C244" s="3"/>
      <c r="D244" s="3"/>
      <c r="E244" s="3">
        <v>1712.0</v>
      </c>
      <c r="F244" s="1"/>
      <c r="G244" s="1"/>
      <c r="H244" s="1"/>
      <c r="I244" s="3"/>
      <c r="J244" s="1"/>
      <c r="K244" s="1"/>
    </row>
    <row r="245" ht="12.75" customHeight="1">
      <c r="A245" s="1" t="s">
        <v>12</v>
      </c>
      <c r="B245" s="3">
        <v>107.28</v>
      </c>
      <c r="C245" s="3">
        <v>82.0</v>
      </c>
      <c r="D245" s="3">
        <v>82.0</v>
      </c>
      <c r="E245" s="3">
        <f>F245*B245</f>
        <v>0</v>
      </c>
      <c r="F245" s="3">
        <f>D245-C245</f>
        <v>0</v>
      </c>
      <c r="G245" s="1"/>
      <c r="H245" s="1"/>
      <c r="I245" s="1"/>
      <c r="J245" s="1"/>
      <c r="K245" s="1"/>
    </row>
    <row r="246" ht="12.75" customHeight="1">
      <c r="A246" s="1" t="s">
        <v>13</v>
      </c>
      <c r="B246" s="3"/>
      <c r="C246" s="3"/>
      <c r="D246" s="3"/>
      <c r="E246" s="3">
        <v>1050.07</v>
      </c>
      <c r="F246" s="1"/>
      <c r="G246" s="1"/>
      <c r="H246" s="1"/>
      <c r="I246" s="1"/>
      <c r="J246" s="1"/>
      <c r="K246" s="1"/>
    </row>
    <row r="247" ht="12.75" customHeight="1">
      <c r="A247" s="1" t="s">
        <v>14</v>
      </c>
      <c r="B247" s="3"/>
      <c r="C247" s="3"/>
      <c r="D247" s="3"/>
      <c r="E247" s="3">
        <v>328.3</v>
      </c>
      <c r="F247" s="1"/>
      <c r="G247" s="1"/>
      <c r="H247" s="1"/>
      <c r="I247" s="3"/>
      <c r="J247" s="1"/>
      <c r="K247" s="1"/>
    </row>
    <row r="248" ht="12.75" customHeight="1">
      <c r="A248" s="1" t="s">
        <v>15</v>
      </c>
      <c r="B248" s="3"/>
      <c r="C248" s="3"/>
      <c r="D248" s="3"/>
      <c r="E248" s="3">
        <v>70.0</v>
      </c>
      <c r="F248" s="1"/>
      <c r="G248" s="1"/>
      <c r="H248" s="1"/>
      <c r="I248" s="1"/>
      <c r="J248" s="1"/>
      <c r="K248" s="1"/>
    </row>
    <row r="249" ht="15.75" customHeight="1">
      <c r="A249" s="4" t="s">
        <v>16</v>
      </c>
      <c r="B249" s="4"/>
      <c r="C249" s="4"/>
      <c r="D249" s="4"/>
      <c r="E249" s="5">
        <f>SUM(E239:E248)</f>
        <v>3255.74</v>
      </c>
      <c r="F249" s="4"/>
      <c r="G249" s="1">
        <f>E249*2</f>
        <v>6511.48</v>
      </c>
      <c r="H249" s="1"/>
      <c r="I249" s="1"/>
      <c r="J249" s="1"/>
      <c r="K249" s="1"/>
    </row>
    <row r="250" ht="12.75" customHeight="1">
      <c r="A250" s="6" t="s">
        <v>54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2" t="s">
        <v>42</v>
      </c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 t="s">
        <v>1</v>
      </c>
      <c r="C252" s="1" t="s">
        <v>2</v>
      </c>
      <c r="D252" s="1" t="s">
        <v>3</v>
      </c>
      <c r="E252" s="1" t="s">
        <v>4</v>
      </c>
      <c r="F252" s="1" t="s">
        <v>5</v>
      </c>
      <c r="G252" s="1"/>
      <c r="H252" s="1"/>
      <c r="I252" s="1"/>
      <c r="J252" s="1"/>
      <c r="K252" s="1"/>
    </row>
    <row r="253" ht="12.75" customHeight="1">
      <c r="A253" s="1" t="s">
        <v>6</v>
      </c>
      <c r="B253" s="3">
        <v>96.43</v>
      </c>
      <c r="C253" s="3">
        <v>43.0</v>
      </c>
      <c r="D253" s="3">
        <v>43.0</v>
      </c>
      <c r="E253" s="3">
        <f t="shared" ref="E253:E254" si="52">F253*B253</f>
        <v>0</v>
      </c>
      <c r="F253" s="3">
        <f t="shared" ref="F253:F254" si="53">D253-C253</f>
        <v>0</v>
      </c>
      <c r="G253" s="1"/>
      <c r="H253" s="1"/>
      <c r="I253" s="1"/>
      <c r="J253" s="1"/>
      <c r="K253" s="1"/>
    </row>
    <row r="254" ht="12.75" customHeight="1">
      <c r="A254" s="1" t="s">
        <v>7</v>
      </c>
      <c r="B254" s="3">
        <v>4.06</v>
      </c>
      <c r="C254" s="3">
        <v>3880.0</v>
      </c>
      <c r="D254" s="3">
        <v>3880.0</v>
      </c>
      <c r="E254" s="3">
        <f t="shared" si="52"/>
        <v>0</v>
      </c>
      <c r="F254" s="3">
        <f t="shared" si="53"/>
        <v>0</v>
      </c>
      <c r="G254" s="1"/>
      <c r="H254" s="1"/>
      <c r="I254" s="3"/>
      <c r="J254" s="1"/>
      <c r="K254" s="1"/>
    </row>
    <row r="255" ht="12.75" customHeight="1">
      <c r="A255" s="1" t="s">
        <v>8</v>
      </c>
      <c r="B255" s="3"/>
      <c r="C255" s="3"/>
      <c r="D255" s="3"/>
      <c r="E255" s="3">
        <v>74.06</v>
      </c>
      <c r="F255" s="1"/>
      <c r="G255" s="1"/>
      <c r="H255" s="1"/>
      <c r="I255" s="1"/>
      <c r="J255" s="1"/>
      <c r="K255" s="1"/>
    </row>
    <row r="256" ht="12.75" customHeight="1">
      <c r="A256" s="1" t="s">
        <v>9</v>
      </c>
      <c r="B256" s="3">
        <v>17.08</v>
      </c>
      <c r="C256" s="3">
        <v>169.0</v>
      </c>
      <c r="D256" s="3">
        <v>169.0</v>
      </c>
      <c r="E256" s="3">
        <f t="shared" ref="E256:E257" si="54">F256*B256</f>
        <v>0</v>
      </c>
      <c r="F256" s="3">
        <f>D256-C256</f>
        <v>0</v>
      </c>
      <c r="G256" s="1"/>
      <c r="H256" s="1"/>
      <c r="I256" s="3"/>
      <c r="J256" s="1"/>
      <c r="K256" s="1"/>
    </row>
    <row r="257" ht="12.75" customHeight="1">
      <c r="A257" s="1" t="s">
        <v>10</v>
      </c>
      <c r="B257" s="3">
        <v>19.94</v>
      </c>
      <c r="C257" s="3"/>
      <c r="D257" s="3"/>
      <c r="E257" s="3">
        <f t="shared" si="54"/>
        <v>0</v>
      </c>
      <c r="F257" s="3">
        <f>F256+F259</f>
        <v>0</v>
      </c>
      <c r="G257" s="1"/>
      <c r="H257" s="1"/>
      <c r="I257" s="1"/>
      <c r="J257" s="1"/>
      <c r="K257" s="1"/>
    </row>
    <row r="258" ht="12.75" customHeight="1">
      <c r="A258" s="1" t="s">
        <v>11</v>
      </c>
      <c r="B258" s="3"/>
      <c r="C258" s="3"/>
      <c r="D258" s="3"/>
      <c r="E258" s="3">
        <v>1604.88</v>
      </c>
      <c r="F258" s="1"/>
      <c r="G258" s="1"/>
      <c r="H258" s="1"/>
      <c r="I258" s="3"/>
      <c r="J258" s="1"/>
      <c r="K258" s="1"/>
    </row>
    <row r="259" ht="12.75" customHeight="1">
      <c r="A259" s="1" t="s">
        <v>12</v>
      </c>
      <c r="B259" s="3">
        <v>78.45</v>
      </c>
      <c r="C259" s="3">
        <v>82.0</v>
      </c>
      <c r="D259" s="3">
        <v>82.0</v>
      </c>
      <c r="E259" s="3">
        <f>F259*B259</f>
        <v>0</v>
      </c>
      <c r="F259" s="3">
        <f>D259-C259</f>
        <v>0</v>
      </c>
      <c r="G259" s="1"/>
      <c r="H259" s="1"/>
      <c r="I259" s="1"/>
      <c r="J259" s="1"/>
      <c r="K259" s="1"/>
    </row>
    <row r="260" ht="12.75" customHeight="1">
      <c r="A260" s="1" t="s">
        <v>13</v>
      </c>
      <c r="B260" s="3"/>
      <c r="C260" s="3"/>
      <c r="D260" s="3"/>
      <c r="E260" s="3">
        <v>1050.07</v>
      </c>
      <c r="F260" s="1"/>
      <c r="G260" s="1"/>
      <c r="H260" s="1"/>
      <c r="I260" s="1"/>
      <c r="J260" s="1"/>
      <c r="K260" s="1"/>
    </row>
    <row r="261" ht="12.75" customHeight="1">
      <c r="A261" s="1" t="s">
        <v>14</v>
      </c>
      <c r="B261" s="3"/>
      <c r="C261" s="3"/>
      <c r="D261" s="3"/>
      <c r="E261" s="3">
        <v>328.3</v>
      </c>
      <c r="F261" s="1"/>
      <c r="G261" s="1"/>
      <c r="H261" s="1"/>
      <c r="I261" s="3"/>
      <c r="J261" s="1"/>
      <c r="K261" s="1"/>
    </row>
    <row r="262" ht="12.75" customHeight="1">
      <c r="A262" s="1" t="s">
        <v>15</v>
      </c>
      <c r="B262" s="3"/>
      <c r="C262" s="3"/>
      <c r="D262" s="3"/>
      <c r="E262" s="3">
        <v>70.0</v>
      </c>
      <c r="F262" s="1"/>
      <c r="G262" s="1"/>
      <c r="H262" s="1"/>
      <c r="I262" s="1"/>
      <c r="J262" s="1"/>
      <c r="K262" s="1"/>
    </row>
    <row r="263" ht="15.75" customHeight="1">
      <c r="A263" s="4" t="s">
        <v>16</v>
      </c>
      <c r="B263" s="4"/>
      <c r="C263" s="4"/>
      <c r="D263" s="4"/>
      <c r="E263" s="5">
        <f>SUM(E253:E262)</f>
        <v>3127.31</v>
      </c>
      <c r="F263" s="4"/>
      <c r="G263" s="1">
        <f>E263*2</f>
        <v>6254.62</v>
      </c>
      <c r="H263" s="1"/>
      <c r="I263" s="1"/>
      <c r="J263" s="1"/>
      <c r="K263" s="1"/>
    </row>
    <row r="264" ht="12.75" customHeight="1">
      <c r="A264" s="6" t="s">
        <v>54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2" t="s">
        <v>43</v>
      </c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1"/>
      <c r="H266" s="1"/>
      <c r="I266" s="1"/>
      <c r="J266" s="1"/>
      <c r="K266" s="1"/>
    </row>
    <row r="267" ht="12.75" customHeight="1">
      <c r="A267" s="1" t="s">
        <v>6</v>
      </c>
      <c r="B267" s="3">
        <v>96.43</v>
      </c>
      <c r="C267" s="3">
        <v>43.0</v>
      </c>
      <c r="D267" s="3">
        <v>43.0</v>
      </c>
      <c r="E267" s="3">
        <f t="shared" ref="E267:E268" si="55">F267*B267</f>
        <v>0</v>
      </c>
      <c r="F267" s="3">
        <f t="shared" ref="F267:F268" si="56">D267-C267</f>
        <v>0</v>
      </c>
      <c r="G267" s="1"/>
      <c r="H267" s="1"/>
      <c r="I267" s="1"/>
      <c r="J267" s="1"/>
      <c r="K267" s="1"/>
    </row>
    <row r="268" ht="12.75" customHeight="1">
      <c r="A268" s="1" t="s">
        <v>7</v>
      </c>
      <c r="B268" s="3">
        <v>4.06</v>
      </c>
      <c r="C268" s="3">
        <v>3830.0</v>
      </c>
      <c r="D268" s="3">
        <v>3880.0</v>
      </c>
      <c r="E268" s="3">
        <f t="shared" si="55"/>
        <v>203</v>
      </c>
      <c r="F268" s="3">
        <f t="shared" si="56"/>
        <v>50</v>
      </c>
      <c r="G268" s="1"/>
      <c r="H268" s="1"/>
      <c r="I268" s="3"/>
      <c r="J268" s="1"/>
      <c r="K268" s="1"/>
    </row>
    <row r="269" ht="12.75" customHeight="1">
      <c r="A269" s="1" t="s">
        <v>8</v>
      </c>
      <c r="B269" s="3"/>
      <c r="C269" s="3"/>
      <c r="D269" s="3"/>
      <c r="E269" s="3">
        <v>74.06</v>
      </c>
      <c r="F269" s="1"/>
      <c r="G269" s="1"/>
      <c r="H269" s="1"/>
      <c r="I269" s="1"/>
      <c r="J269" s="1"/>
      <c r="K269" s="1"/>
    </row>
    <row r="270" ht="12.75" customHeight="1">
      <c r="A270" s="1" t="s">
        <v>9</v>
      </c>
      <c r="B270" s="3">
        <v>17.08</v>
      </c>
      <c r="C270" s="3">
        <v>169.0</v>
      </c>
      <c r="D270" s="3">
        <v>169.0</v>
      </c>
      <c r="E270" s="3">
        <f t="shared" ref="E270:E271" si="57">F270*B270</f>
        <v>0</v>
      </c>
      <c r="F270" s="3">
        <f>D270-C270</f>
        <v>0</v>
      </c>
      <c r="G270" s="1"/>
      <c r="H270" s="1"/>
      <c r="I270" s="3"/>
      <c r="J270" s="1"/>
      <c r="K270" s="1"/>
    </row>
    <row r="271" ht="12.75" customHeight="1">
      <c r="A271" s="1" t="s">
        <v>10</v>
      </c>
      <c r="B271" s="3">
        <v>19.94</v>
      </c>
      <c r="C271" s="3"/>
      <c r="D271" s="3"/>
      <c r="E271" s="3">
        <f t="shared" si="57"/>
        <v>0</v>
      </c>
      <c r="F271" s="3">
        <f>F270+F273</f>
        <v>0</v>
      </c>
      <c r="G271" s="1"/>
      <c r="H271" s="1"/>
      <c r="I271" s="1"/>
      <c r="J271" s="1"/>
      <c r="K271" s="1"/>
    </row>
    <row r="272" ht="12.75" customHeight="1">
      <c r="A272" s="1" t="s">
        <v>11</v>
      </c>
      <c r="B272" s="3"/>
      <c r="C272" s="3"/>
      <c r="D272" s="3"/>
      <c r="E272" s="3">
        <v>1604.88</v>
      </c>
      <c r="F272" s="1"/>
      <c r="G272" s="1"/>
      <c r="H272" s="1"/>
      <c r="I272" s="3"/>
      <c r="J272" s="1"/>
      <c r="K272" s="1"/>
    </row>
    <row r="273" ht="12.75" customHeight="1">
      <c r="A273" s="1" t="s">
        <v>12</v>
      </c>
      <c r="B273" s="3">
        <v>78.45</v>
      </c>
      <c r="C273" s="3">
        <v>82.0</v>
      </c>
      <c r="D273" s="3">
        <v>82.0</v>
      </c>
      <c r="E273" s="3">
        <f>F273*B273</f>
        <v>0</v>
      </c>
      <c r="F273" s="3">
        <f>D273-C273</f>
        <v>0</v>
      </c>
      <c r="G273" s="1"/>
      <c r="H273" s="1"/>
      <c r="I273" s="1"/>
      <c r="J273" s="1"/>
      <c r="K273" s="1"/>
    </row>
    <row r="274" ht="12.75" customHeight="1">
      <c r="A274" s="1" t="s">
        <v>13</v>
      </c>
      <c r="B274" s="3"/>
      <c r="C274" s="3"/>
      <c r="D274" s="3"/>
      <c r="E274" s="3">
        <v>1050.07</v>
      </c>
      <c r="F274" s="1"/>
      <c r="G274" s="1"/>
      <c r="H274" s="1"/>
      <c r="I274" s="1"/>
      <c r="J274" s="1"/>
      <c r="K274" s="1"/>
    </row>
    <row r="275" ht="12.75" customHeight="1">
      <c r="A275" s="1" t="s">
        <v>14</v>
      </c>
      <c r="B275" s="3"/>
      <c r="C275" s="3"/>
      <c r="D275" s="3"/>
      <c r="E275" s="3">
        <v>328.3</v>
      </c>
      <c r="F275" s="1"/>
      <c r="G275" s="1"/>
      <c r="H275" s="1"/>
      <c r="I275" s="3"/>
      <c r="J275" s="1"/>
      <c r="K275" s="1"/>
    </row>
    <row r="276" ht="12.75" customHeight="1">
      <c r="A276" s="1" t="s">
        <v>15</v>
      </c>
      <c r="B276" s="3"/>
      <c r="C276" s="3"/>
      <c r="D276" s="3"/>
      <c r="E276" s="3">
        <v>70.0</v>
      </c>
      <c r="F276" s="1"/>
      <c r="G276" s="1"/>
      <c r="H276" s="1"/>
      <c r="I276" s="1"/>
      <c r="J276" s="1"/>
      <c r="K276" s="1"/>
    </row>
    <row r="277" ht="15.75" customHeight="1">
      <c r="A277" s="4" t="s">
        <v>16</v>
      </c>
      <c r="B277" s="4"/>
      <c r="C277" s="4"/>
      <c r="D277" s="4"/>
      <c r="E277" s="5">
        <f>SUM(E267:E276)</f>
        <v>3330.31</v>
      </c>
      <c r="F277" s="4"/>
      <c r="G277" s="1"/>
      <c r="H277" s="1"/>
      <c r="I277" s="1"/>
      <c r="J277" s="1"/>
      <c r="K277" s="1"/>
    </row>
    <row r="278" ht="12.75" customHeight="1">
      <c r="A278" s="6" t="s">
        <v>54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2" t="s">
        <v>44</v>
      </c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/>
      <c r="H280" s="1"/>
      <c r="I280" s="1"/>
      <c r="J280" s="1"/>
      <c r="K280" s="1"/>
    </row>
    <row r="281" ht="12.75" customHeight="1">
      <c r="A281" s="1" t="s">
        <v>6</v>
      </c>
      <c r="B281" s="3">
        <v>96.43</v>
      </c>
      <c r="C281" s="3">
        <v>43.0</v>
      </c>
      <c r="D281" s="3">
        <v>43.0</v>
      </c>
      <c r="E281" s="3">
        <f t="shared" ref="E281:E282" si="58">F281*B281</f>
        <v>0</v>
      </c>
      <c r="F281" s="3">
        <f t="shared" ref="F281:F282" si="59">D281-C281</f>
        <v>0</v>
      </c>
      <c r="G281" s="1"/>
      <c r="H281" s="1"/>
      <c r="I281" s="1"/>
      <c r="J281" s="1"/>
      <c r="K281" s="1"/>
    </row>
    <row r="282" ht="12.75" customHeight="1">
      <c r="A282" s="1" t="s">
        <v>7</v>
      </c>
      <c r="B282" s="3">
        <v>4.06</v>
      </c>
      <c r="C282" s="3">
        <v>3731.0</v>
      </c>
      <c r="D282" s="3">
        <v>3830.0</v>
      </c>
      <c r="E282" s="3">
        <f t="shared" si="58"/>
        <v>401.94</v>
      </c>
      <c r="F282" s="3">
        <f t="shared" si="59"/>
        <v>99</v>
      </c>
      <c r="G282" s="1"/>
      <c r="H282" s="1"/>
      <c r="I282" s="3"/>
      <c r="J282" s="1"/>
      <c r="K282" s="1"/>
    </row>
    <row r="283" ht="12.75" customHeight="1">
      <c r="A283" s="1" t="s">
        <v>8</v>
      </c>
      <c r="B283" s="3"/>
      <c r="C283" s="3"/>
      <c r="D283" s="3"/>
      <c r="E283" s="3">
        <v>74.06</v>
      </c>
      <c r="F283" s="1"/>
      <c r="G283" s="1"/>
      <c r="H283" s="1"/>
      <c r="I283" s="1"/>
      <c r="J283" s="1"/>
      <c r="K283" s="1"/>
    </row>
    <row r="284" ht="12.75" customHeight="1">
      <c r="A284" s="1" t="s">
        <v>9</v>
      </c>
      <c r="B284" s="3">
        <v>17.08</v>
      </c>
      <c r="C284" s="3">
        <v>169.0</v>
      </c>
      <c r="D284" s="3">
        <v>169.0</v>
      </c>
      <c r="E284" s="3">
        <f t="shared" ref="E284:E285" si="60">F284*B284</f>
        <v>0</v>
      </c>
      <c r="F284" s="3">
        <f>D284-C284</f>
        <v>0</v>
      </c>
      <c r="G284" s="1"/>
      <c r="H284" s="1"/>
      <c r="I284" s="3"/>
      <c r="J284" s="1"/>
      <c r="K284" s="1"/>
    </row>
    <row r="285" ht="12.75" customHeight="1">
      <c r="A285" s="1" t="s">
        <v>10</v>
      </c>
      <c r="B285" s="3">
        <v>19.94</v>
      </c>
      <c r="C285" s="3"/>
      <c r="D285" s="3"/>
      <c r="E285" s="3">
        <f t="shared" si="60"/>
        <v>0</v>
      </c>
      <c r="F285" s="3">
        <f>F284+F287</f>
        <v>0</v>
      </c>
      <c r="G285" s="1"/>
      <c r="H285" s="1"/>
      <c r="I285" s="1"/>
      <c r="J285" s="1"/>
      <c r="K285" s="1"/>
    </row>
    <row r="286" ht="12.75" customHeight="1">
      <c r="A286" s="1" t="s">
        <v>11</v>
      </c>
      <c r="B286" s="3"/>
      <c r="C286" s="3"/>
      <c r="D286" s="3"/>
      <c r="E286" s="3">
        <v>1604.88</v>
      </c>
      <c r="F286" s="1"/>
      <c r="G286" s="1"/>
      <c r="H286" s="1"/>
      <c r="I286" s="3"/>
      <c r="J286" s="1"/>
      <c r="K286" s="1"/>
    </row>
    <row r="287" ht="12.75" customHeight="1">
      <c r="A287" s="1" t="s">
        <v>12</v>
      </c>
      <c r="B287" s="3">
        <v>78.45</v>
      </c>
      <c r="C287" s="3">
        <v>82.0</v>
      </c>
      <c r="D287" s="3">
        <v>82.0</v>
      </c>
      <c r="E287" s="3">
        <f>F287*B287</f>
        <v>0</v>
      </c>
      <c r="F287" s="3">
        <f>D287-C287</f>
        <v>0</v>
      </c>
      <c r="G287" s="1"/>
      <c r="H287" s="1"/>
      <c r="I287" s="1"/>
      <c r="J287" s="1"/>
      <c r="K287" s="1"/>
    </row>
    <row r="288" ht="12.75" customHeight="1">
      <c r="A288" s="1" t="s">
        <v>13</v>
      </c>
      <c r="B288" s="3"/>
      <c r="C288" s="3"/>
      <c r="D288" s="3"/>
      <c r="E288" s="3">
        <v>1050.07</v>
      </c>
      <c r="F288" s="1"/>
      <c r="G288" s="1"/>
      <c r="H288" s="1"/>
      <c r="I288" s="1"/>
      <c r="J288" s="1"/>
      <c r="K288" s="1"/>
    </row>
    <row r="289" ht="12.75" customHeight="1">
      <c r="A289" s="1" t="s">
        <v>14</v>
      </c>
      <c r="B289" s="3"/>
      <c r="C289" s="3"/>
      <c r="D289" s="3"/>
      <c r="E289" s="3">
        <v>328.3</v>
      </c>
      <c r="F289" s="1"/>
      <c r="G289" s="1"/>
      <c r="H289" s="1"/>
      <c r="I289" s="3"/>
      <c r="J289" s="1"/>
      <c r="K289" s="1"/>
    </row>
    <row r="290" ht="12.75" customHeight="1">
      <c r="A290" s="1" t="s">
        <v>15</v>
      </c>
      <c r="B290" s="3"/>
      <c r="C290" s="3"/>
      <c r="D290" s="3"/>
      <c r="E290" s="3">
        <v>70.0</v>
      </c>
      <c r="F290" s="1"/>
      <c r="G290" s="1"/>
      <c r="H290" s="1"/>
      <c r="I290" s="1"/>
      <c r="J290" s="1"/>
      <c r="K290" s="1"/>
    </row>
    <row r="291" ht="15.75" customHeight="1">
      <c r="A291" s="4" t="s">
        <v>16</v>
      </c>
      <c r="B291" s="4"/>
      <c r="C291" s="4"/>
      <c r="D291" s="4"/>
      <c r="E291" s="5">
        <f>SUM(E281:E290)</f>
        <v>3529.25</v>
      </c>
      <c r="F291" s="4"/>
      <c r="G291" s="1"/>
      <c r="H291" s="1"/>
      <c r="I291" s="1"/>
      <c r="J291" s="1"/>
      <c r="K291" s="1"/>
    </row>
    <row r="292" ht="12.75" customHeight="1">
      <c r="A292" s="6" t="s">
        <v>54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2" t="s">
        <v>45</v>
      </c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 t="s">
        <v>1</v>
      </c>
      <c r="C294" s="1" t="s">
        <v>2</v>
      </c>
      <c r="D294" s="1" t="s">
        <v>3</v>
      </c>
      <c r="E294" s="1" t="s">
        <v>4</v>
      </c>
      <c r="F294" s="1" t="s">
        <v>5</v>
      </c>
      <c r="G294" s="1"/>
      <c r="H294" s="1"/>
      <c r="I294" s="1"/>
      <c r="J294" s="1"/>
      <c r="K294" s="1"/>
    </row>
    <row r="295" ht="12.75" customHeight="1">
      <c r="A295" s="1" t="s">
        <v>6</v>
      </c>
      <c r="B295" s="3">
        <v>96.43</v>
      </c>
      <c r="C295" s="3">
        <v>43.0</v>
      </c>
      <c r="D295" s="3">
        <v>43.0</v>
      </c>
      <c r="E295" s="3">
        <f t="shared" ref="E295:E296" si="61">F295*B295</f>
        <v>0</v>
      </c>
      <c r="F295" s="3">
        <f t="shared" ref="F295:F296" si="62">D295-C295</f>
        <v>0</v>
      </c>
      <c r="G295" s="1"/>
      <c r="H295" s="1"/>
      <c r="I295" s="1"/>
      <c r="J295" s="1"/>
      <c r="K295" s="1"/>
    </row>
    <row r="296" ht="12.75" customHeight="1">
      <c r="A296" s="1" t="s">
        <v>7</v>
      </c>
      <c r="B296" s="3">
        <v>4.06</v>
      </c>
      <c r="C296" s="3">
        <v>3645.0</v>
      </c>
      <c r="D296" s="3">
        <v>3731.0</v>
      </c>
      <c r="E296" s="3">
        <f t="shared" si="61"/>
        <v>349.16</v>
      </c>
      <c r="F296" s="3">
        <f t="shared" si="62"/>
        <v>86</v>
      </c>
      <c r="G296" s="1"/>
      <c r="H296" s="1"/>
      <c r="I296" s="3"/>
      <c r="J296" s="1"/>
      <c r="K296" s="1"/>
    </row>
    <row r="297" ht="12.75" customHeight="1">
      <c r="A297" s="1" t="s">
        <v>8</v>
      </c>
      <c r="B297" s="3"/>
      <c r="C297" s="3"/>
      <c r="D297" s="3"/>
      <c r="E297" s="3">
        <v>74.06</v>
      </c>
      <c r="F297" s="1"/>
      <c r="G297" s="1"/>
      <c r="H297" s="1"/>
      <c r="I297" s="1"/>
      <c r="J297" s="1"/>
      <c r="K297" s="1"/>
    </row>
    <row r="298" ht="12.75" customHeight="1">
      <c r="A298" s="1" t="s">
        <v>9</v>
      </c>
      <c r="B298" s="3">
        <v>17.08</v>
      </c>
      <c r="C298" s="3">
        <v>168.0</v>
      </c>
      <c r="D298" s="3">
        <v>169.0</v>
      </c>
      <c r="E298" s="3">
        <f t="shared" ref="E298:E299" si="63">F298*B298</f>
        <v>17.08</v>
      </c>
      <c r="F298" s="3">
        <f>D298-C298</f>
        <v>1</v>
      </c>
      <c r="G298" s="1"/>
      <c r="H298" s="1"/>
      <c r="I298" s="3"/>
      <c r="J298" s="1"/>
      <c r="K298" s="1"/>
    </row>
    <row r="299" ht="12.75" customHeight="1">
      <c r="A299" s="1" t="s">
        <v>10</v>
      </c>
      <c r="B299" s="3">
        <v>19.94</v>
      </c>
      <c r="C299" s="3"/>
      <c r="D299" s="3"/>
      <c r="E299" s="3">
        <f t="shared" si="63"/>
        <v>19.94</v>
      </c>
      <c r="F299" s="3">
        <f>F298+F301</f>
        <v>1</v>
      </c>
      <c r="G299" s="1"/>
      <c r="H299" s="1"/>
      <c r="I299" s="1"/>
      <c r="J299" s="1"/>
      <c r="K299" s="1"/>
    </row>
    <row r="300" ht="12.75" customHeight="1">
      <c r="A300" s="1" t="s">
        <v>11</v>
      </c>
      <c r="B300" s="3"/>
      <c r="C300" s="3"/>
      <c r="D300" s="3"/>
      <c r="E300" s="3">
        <v>1604.88</v>
      </c>
      <c r="F300" s="1"/>
      <c r="G300" s="1"/>
      <c r="H300" s="1"/>
      <c r="I300" s="3"/>
      <c r="J300" s="1"/>
      <c r="K300" s="1"/>
    </row>
    <row r="301" ht="12.75" customHeight="1">
      <c r="A301" s="1" t="s">
        <v>12</v>
      </c>
      <c r="B301" s="3">
        <v>78.45</v>
      </c>
      <c r="C301" s="3">
        <v>82.0</v>
      </c>
      <c r="D301" s="3">
        <v>82.0</v>
      </c>
      <c r="E301" s="3">
        <f>F301*B301</f>
        <v>0</v>
      </c>
      <c r="F301" s="3">
        <f>D301-C301</f>
        <v>0</v>
      </c>
      <c r="G301" s="1"/>
      <c r="H301" s="1"/>
      <c r="I301" s="1"/>
      <c r="J301" s="1"/>
      <c r="K301" s="1"/>
    </row>
    <row r="302" ht="12.75" customHeight="1">
      <c r="A302" s="1" t="s">
        <v>13</v>
      </c>
      <c r="B302" s="3"/>
      <c r="C302" s="3"/>
      <c r="D302" s="3"/>
      <c r="E302" s="3">
        <v>1050.07</v>
      </c>
      <c r="F302" s="1"/>
      <c r="G302" s="1"/>
      <c r="H302" s="1"/>
      <c r="I302" s="1"/>
      <c r="J302" s="1"/>
      <c r="K302" s="1"/>
    </row>
    <row r="303" ht="12.75" customHeight="1">
      <c r="A303" s="1" t="s">
        <v>14</v>
      </c>
      <c r="B303" s="3"/>
      <c r="C303" s="3"/>
      <c r="D303" s="3"/>
      <c r="E303" s="3">
        <v>328.3</v>
      </c>
      <c r="F303" s="1"/>
      <c r="G303" s="1"/>
      <c r="H303" s="1"/>
      <c r="I303" s="3"/>
      <c r="J303" s="1"/>
      <c r="K303" s="1"/>
    </row>
    <row r="304" ht="12.75" customHeight="1">
      <c r="A304" s="1" t="s">
        <v>15</v>
      </c>
      <c r="B304" s="3"/>
      <c r="C304" s="3"/>
      <c r="D304" s="3"/>
      <c r="E304" s="3">
        <v>70.0</v>
      </c>
      <c r="F304" s="1"/>
      <c r="G304" s="1"/>
      <c r="H304" s="1"/>
      <c r="I304" s="1"/>
      <c r="J304" s="1"/>
      <c r="K304" s="1"/>
    </row>
    <row r="305" ht="15.75" customHeight="1">
      <c r="A305" s="4" t="s">
        <v>16</v>
      </c>
      <c r="B305" s="4"/>
      <c r="C305" s="4"/>
      <c r="D305" s="4"/>
      <c r="E305" s="5">
        <f>SUM(E295:E304)</f>
        <v>3513.49</v>
      </c>
      <c r="F305" s="4"/>
      <c r="G305" s="1"/>
      <c r="H305" s="1"/>
      <c r="I305" s="1"/>
      <c r="J305" s="1"/>
      <c r="K305" s="1"/>
    </row>
    <row r="306" ht="12.75" customHeight="1">
      <c r="A306" s="6" t="s">
        <v>54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2" t="s">
        <v>46</v>
      </c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 t="s">
        <v>1</v>
      </c>
      <c r="C308" s="1" t="s">
        <v>2</v>
      </c>
      <c r="D308" s="1" t="s">
        <v>3</v>
      </c>
      <c r="E308" s="1" t="s">
        <v>4</v>
      </c>
      <c r="F308" s="1" t="s">
        <v>5</v>
      </c>
      <c r="G308" s="1"/>
      <c r="H308" s="1"/>
      <c r="I308" s="1"/>
      <c r="J308" s="1"/>
      <c r="K308" s="1"/>
    </row>
    <row r="309" ht="12.75" customHeight="1">
      <c r="A309" s="1" t="s">
        <v>6</v>
      </c>
      <c r="B309" s="3">
        <v>96.43</v>
      </c>
      <c r="C309" s="3">
        <v>43.0</v>
      </c>
      <c r="D309" s="3">
        <v>43.0</v>
      </c>
      <c r="E309" s="3">
        <f t="shared" ref="E309:E310" si="64">F309*B309</f>
        <v>0</v>
      </c>
      <c r="F309" s="3">
        <f t="shared" ref="F309:F310" si="65">D309-C309</f>
        <v>0</v>
      </c>
      <c r="G309" s="1"/>
      <c r="H309" s="1"/>
      <c r="I309" s="1"/>
      <c r="J309" s="1"/>
      <c r="K309" s="1"/>
    </row>
    <row r="310" ht="12.75" customHeight="1">
      <c r="A310" s="1" t="s">
        <v>7</v>
      </c>
      <c r="B310" s="3">
        <v>4.06</v>
      </c>
      <c r="C310" s="3">
        <v>3600.0</v>
      </c>
      <c r="D310" s="3">
        <v>3645.0</v>
      </c>
      <c r="E310" s="3">
        <f t="shared" si="64"/>
        <v>182.7</v>
      </c>
      <c r="F310" s="3">
        <f t="shared" si="65"/>
        <v>45</v>
      </c>
      <c r="G310" s="1"/>
      <c r="H310" s="1"/>
      <c r="I310" s="3"/>
      <c r="J310" s="1"/>
      <c r="K310" s="1"/>
    </row>
    <row r="311" ht="12.75" customHeight="1">
      <c r="A311" s="1" t="s">
        <v>8</v>
      </c>
      <c r="B311" s="3"/>
      <c r="C311" s="3"/>
      <c r="D311" s="3"/>
      <c r="E311" s="3">
        <v>74.06</v>
      </c>
      <c r="F311" s="1"/>
      <c r="G311" s="1"/>
      <c r="H311" s="1"/>
      <c r="I311" s="1"/>
      <c r="J311" s="1"/>
      <c r="K311" s="1"/>
    </row>
    <row r="312" ht="12.75" customHeight="1">
      <c r="A312" s="1" t="s">
        <v>9</v>
      </c>
      <c r="B312" s="3">
        <v>17.08</v>
      </c>
      <c r="C312" s="3">
        <v>166.0</v>
      </c>
      <c r="D312" s="3">
        <v>168.0</v>
      </c>
      <c r="E312" s="3">
        <f t="shared" ref="E312:E313" si="66">F312*B312</f>
        <v>34.16</v>
      </c>
      <c r="F312" s="3">
        <f>D312-C312</f>
        <v>2</v>
      </c>
      <c r="G312" s="1"/>
      <c r="H312" s="1"/>
      <c r="I312" s="3"/>
      <c r="J312" s="1"/>
      <c r="K312" s="1"/>
    </row>
    <row r="313" ht="12.75" customHeight="1">
      <c r="A313" s="1" t="s">
        <v>10</v>
      </c>
      <c r="B313" s="3">
        <v>19.94</v>
      </c>
      <c r="C313" s="3"/>
      <c r="D313" s="3"/>
      <c r="E313" s="3">
        <f t="shared" si="66"/>
        <v>59.82</v>
      </c>
      <c r="F313" s="3">
        <f>F312+F315</f>
        <v>3</v>
      </c>
      <c r="G313" s="1"/>
      <c r="H313" s="1"/>
      <c r="I313" s="1"/>
      <c r="J313" s="1"/>
      <c r="K313" s="1"/>
    </row>
    <row r="314" ht="12.75" customHeight="1">
      <c r="A314" s="1" t="s">
        <v>11</v>
      </c>
      <c r="B314" s="3"/>
      <c r="C314" s="3"/>
      <c r="D314" s="3"/>
      <c r="E314" s="3">
        <v>1587.88</v>
      </c>
      <c r="F314" s="1"/>
      <c r="G314" s="1"/>
      <c r="H314" s="1"/>
      <c r="I314" s="3"/>
      <c r="J314" s="1"/>
      <c r="K314" s="1"/>
    </row>
    <row r="315" ht="12.75" customHeight="1">
      <c r="A315" s="1" t="s">
        <v>12</v>
      </c>
      <c r="B315" s="3">
        <v>78.45</v>
      </c>
      <c r="C315" s="3">
        <v>81.0</v>
      </c>
      <c r="D315" s="3">
        <v>82.0</v>
      </c>
      <c r="E315" s="3">
        <f>F315*B315</f>
        <v>78.45</v>
      </c>
      <c r="F315" s="3">
        <f>D315-C315</f>
        <v>1</v>
      </c>
      <c r="G315" s="1"/>
      <c r="H315" s="1"/>
      <c r="I315" s="1"/>
      <c r="J315" s="1"/>
      <c r="K315" s="1"/>
    </row>
    <row r="316" ht="12.75" customHeight="1">
      <c r="A316" s="1" t="s">
        <v>13</v>
      </c>
      <c r="B316" s="3"/>
      <c r="C316" s="3"/>
      <c r="D316" s="3"/>
      <c r="E316" s="3">
        <v>1050.07</v>
      </c>
      <c r="F316" s="1"/>
      <c r="G316" s="1"/>
      <c r="H316" s="1"/>
      <c r="I316" s="1"/>
      <c r="J316" s="1"/>
      <c r="K316" s="1"/>
    </row>
    <row r="317" ht="12.75" customHeight="1">
      <c r="A317" s="1" t="s">
        <v>14</v>
      </c>
      <c r="B317" s="3"/>
      <c r="C317" s="3"/>
      <c r="D317" s="3"/>
      <c r="E317" s="3">
        <v>328.3</v>
      </c>
      <c r="F317" s="1"/>
      <c r="G317" s="1"/>
      <c r="H317" s="1"/>
      <c r="I317" s="3"/>
      <c r="J317" s="1"/>
      <c r="K317" s="1"/>
    </row>
    <row r="318" ht="12.75" customHeight="1">
      <c r="A318" s="1" t="s">
        <v>15</v>
      </c>
      <c r="B318" s="3"/>
      <c r="C318" s="3"/>
      <c r="D318" s="3"/>
      <c r="E318" s="3">
        <v>70.0</v>
      </c>
      <c r="F318" s="1"/>
      <c r="G318" s="1"/>
      <c r="H318" s="1"/>
      <c r="I318" s="1"/>
      <c r="J318" s="1"/>
      <c r="K318" s="1"/>
    </row>
    <row r="319" ht="15.75" customHeight="1">
      <c r="A319" s="4" t="s">
        <v>16</v>
      </c>
      <c r="B319" s="4"/>
      <c r="C319" s="4"/>
      <c r="D319" s="4"/>
      <c r="E319" s="5">
        <f>SUM(E309:E318)</f>
        <v>3465.44</v>
      </c>
      <c r="F319" s="4"/>
      <c r="G319" s="1"/>
      <c r="H319" s="1"/>
      <c r="I319" s="1"/>
      <c r="J319" s="1"/>
      <c r="K319" s="1"/>
    </row>
    <row r="320" ht="12.75" customHeight="1">
      <c r="A320" s="6" t="s">
        <v>54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2" t="s">
        <v>47</v>
      </c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/>
      <c r="H322" s="1"/>
      <c r="I322" s="1"/>
      <c r="J322" s="1"/>
      <c r="K322" s="1"/>
    </row>
    <row r="323" ht="12.75" customHeight="1">
      <c r="A323" s="1" t="s">
        <v>6</v>
      </c>
      <c r="B323" s="3">
        <v>96.43</v>
      </c>
      <c r="C323" s="3">
        <v>43.0</v>
      </c>
      <c r="D323" s="3">
        <v>43.0</v>
      </c>
      <c r="E323" s="3">
        <f t="shared" ref="E323:E324" si="67">F323*B323</f>
        <v>0</v>
      </c>
      <c r="F323" s="3">
        <f t="shared" ref="F323:F324" si="68">D323-C323</f>
        <v>0</v>
      </c>
      <c r="G323" s="1"/>
      <c r="H323" s="1"/>
      <c r="I323" s="1"/>
      <c r="J323" s="1"/>
      <c r="K323" s="1"/>
    </row>
    <row r="324" ht="12.75" customHeight="1">
      <c r="A324" s="1" t="s">
        <v>7</v>
      </c>
      <c r="B324" s="3">
        <v>4.06</v>
      </c>
      <c r="C324" s="3">
        <v>3520.0</v>
      </c>
      <c r="D324" s="3">
        <v>3600.0</v>
      </c>
      <c r="E324" s="3">
        <f t="shared" si="67"/>
        <v>324.8</v>
      </c>
      <c r="F324" s="3">
        <f t="shared" si="68"/>
        <v>80</v>
      </c>
      <c r="G324" s="1"/>
      <c r="H324" s="1"/>
      <c r="I324" s="3"/>
      <c r="J324" s="1"/>
      <c r="K324" s="1"/>
    </row>
    <row r="325" ht="12.75" customHeight="1">
      <c r="A325" s="1" t="s">
        <v>8</v>
      </c>
      <c r="B325" s="3"/>
      <c r="C325" s="3"/>
      <c r="D325" s="3"/>
      <c r="E325" s="3">
        <v>88.88</v>
      </c>
      <c r="F325" s="1"/>
      <c r="G325" s="1"/>
      <c r="H325" s="1"/>
      <c r="I325" s="1"/>
      <c r="J325" s="1"/>
      <c r="K325" s="1"/>
    </row>
    <row r="326" ht="12.75" customHeight="1">
      <c r="A326" s="1" t="s">
        <v>9</v>
      </c>
      <c r="B326" s="3">
        <v>17.08</v>
      </c>
      <c r="C326" s="3">
        <v>164.0</v>
      </c>
      <c r="D326" s="3">
        <v>166.0</v>
      </c>
      <c r="E326" s="3">
        <f t="shared" ref="E326:E327" si="69">F326*B326</f>
        <v>34.16</v>
      </c>
      <c r="F326" s="3">
        <f>D326-C326</f>
        <v>2</v>
      </c>
      <c r="G326" s="1"/>
      <c r="H326" s="1"/>
      <c r="I326" s="3"/>
      <c r="J326" s="1"/>
      <c r="K326" s="1"/>
    </row>
    <row r="327" ht="12.75" customHeight="1">
      <c r="A327" s="1" t="s">
        <v>10</v>
      </c>
      <c r="B327" s="3">
        <v>19.94</v>
      </c>
      <c r="C327" s="3"/>
      <c r="D327" s="3"/>
      <c r="E327" s="3">
        <f t="shared" si="69"/>
        <v>59.82</v>
      </c>
      <c r="F327" s="3">
        <f>F326+F329</f>
        <v>3</v>
      </c>
      <c r="G327" s="1"/>
      <c r="H327" s="1"/>
      <c r="I327" s="1"/>
      <c r="J327" s="1"/>
      <c r="K327" s="1"/>
    </row>
    <row r="328" ht="12.75" customHeight="1">
      <c r="A328" s="1" t="s">
        <v>11</v>
      </c>
      <c r="B328" s="3"/>
      <c r="C328" s="3"/>
      <c r="D328" s="3"/>
      <c r="E328" s="3">
        <v>1604.88</v>
      </c>
      <c r="F328" s="1"/>
      <c r="G328" s="1"/>
      <c r="H328" s="1"/>
      <c r="I328" s="3"/>
      <c r="J328" s="1"/>
      <c r="K328" s="1"/>
    </row>
    <row r="329" ht="12.75" customHeight="1">
      <c r="A329" s="1" t="s">
        <v>12</v>
      </c>
      <c r="B329" s="3">
        <v>78.45</v>
      </c>
      <c r="C329" s="3">
        <v>80.0</v>
      </c>
      <c r="D329" s="3">
        <v>81.0</v>
      </c>
      <c r="E329" s="3">
        <f>F329*B329</f>
        <v>78.45</v>
      </c>
      <c r="F329" s="3">
        <f>D329-C329</f>
        <v>1</v>
      </c>
      <c r="G329" s="1"/>
      <c r="H329" s="1"/>
      <c r="I329" s="1"/>
      <c r="J329" s="1"/>
      <c r="K329" s="1"/>
    </row>
    <row r="330" ht="12.75" customHeight="1">
      <c r="A330" s="1" t="s">
        <v>13</v>
      </c>
      <c r="B330" s="3"/>
      <c r="C330" s="3"/>
      <c r="D330" s="3"/>
      <c r="E330" s="3">
        <v>937.18</v>
      </c>
      <c r="F330" s="1"/>
      <c r="G330" s="1"/>
      <c r="H330" s="1"/>
      <c r="I330" s="1"/>
      <c r="J330" s="1"/>
      <c r="K330" s="1"/>
    </row>
    <row r="331" ht="12.75" customHeight="1">
      <c r="A331" s="1" t="s">
        <v>14</v>
      </c>
      <c r="B331" s="3"/>
      <c r="C331" s="3"/>
      <c r="D331" s="3"/>
      <c r="E331" s="3">
        <v>328.3</v>
      </c>
      <c r="F331" s="1"/>
      <c r="G331" s="1"/>
      <c r="H331" s="1"/>
      <c r="I331" s="3"/>
      <c r="J331" s="1"/>
      <c r="K331" s="1"/>
    </row>
    <row r="332" ht="12.75" customHeight="1">
      <c r="A332" s="1" t="s">
        <v>15</v>
      </c>
      <c r="B332" s="3"/>
      <c r="C332" s="3"/>
      <c r="D332" s="3"/>
      <c r="E332" s="3">
        <v>70.0</v>
      </c>
      <c r="F332" s="1"/>
      <c r="G332" s="1"/>
      <c r="H332" s="1"/>
      <c r="I332" s="1"/>
      <c r="J332" s="1"/>
      <c r="K332" s="1"/>
    </row>
    <row r="333" ht="12.75" customHeight="1">
      <c r="A333" s="1" t="s">
        <v>49</v>
      </c>
      <c r="B333" s="3"/>
      <c r="C333" s="3"/>
      <c r="D333" s="3"/>
      <c r="E333" s="3">
        <v>350.0</v>
      </c>
      <c r="F333" s="1"/>
      <c r="G333" s="1"/>
      <c r="H333" s="1" t="s">
        <v>50</v>
      </c>
      <c r="I333" s="1"/>
      <c r="J333" s="1"/>
      <c r="K333" s="1"/>
    </row>
    <row r="334" ht="15.75" customHeight="1">
      <c r="A334" s="4" t="s">
        <v>16</v>
      </c>
      <c r="B334" s="4"/>
      <c r="C334" s="4"/>
      <c r="D334" s="4"/>
      <c r="E334" s="5">
        <f>SUM(E323:E333)</f>
        <v>3876.47</v>
      </c>
      <c r="F334" s="4"/>
      <c r="G334" s="1"/>
      <c r="H334" s="1"/>
      <c r="I334" s="1"/>
      <c r="J334" s="1"/>
      <c r="K334" s="1"/>
    </row>
    <row r="335" ht="12.75" customHeight="1">
      <c r="A335" s="6" t="s">
        <v>54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2" t="s">
        <v>48</v>
      </c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5</v>
      </c>
      <c r="G337" s="1"/>
      <c r="H337" s="1"/>
      <c r="I337" s="1"/>
      <c r="J337" s="1"/>
      <c r="K337" s="1"/>
    </row>
    <row r="338" ht="12.75" customHeight="1">
      <c r="A338" s="1" t="s">
        <v>6</v>
      </c>
      <c r="B338" s="3">
        <v>96.43</v>
      </c>
      <c r="C338" s="3">
        <v>42.0</v>
      </c>
      <c r="D338" s="3">
        <v>43.0</v>
      </c>
      <c r="E338" s="3">
        <f t="shared" ref="E338:E339" si="70">F338*B338</f>
        <v>96.43</v>
      </c>
      <c r="F338" s="3">
        <f t="shared" ref="F338:F339" si="71">D338-C338</f>
        <v>1</v>
      </c>
      <c r="G338" s="1"/>
      <c r="H338" s="1"/>
      <c r="I338" s="1"/>
      <c r="J338" s="1"/>
      <c r="K338" s="1"/>
    </row>
    <row r="339" ht="12.75" customHeight="1">
      <c r="A339" s="1" t="s">
        <v>7</v>
      </c>
      <c r="B339" s="3">
        <v>4.06</v>
      </c>
      <c r="C339" s="3">
        <v>3412.0</v>
      </c>
      <c r="D339" s="3">
        <v>3520.0</v>
      </c>
      <c r="E339" s="3">
        <f t="shared" si="70"/>
        <v>438.48</v>
      </c>
      <c r="F339" s="3">
        <f t="shared" si="71"/>
        <v>108</v>
      </c>
      <c r="G339" s="1"/>
      <c r="H339" s="1"/>
      <c r="I339" s="3"/>
      <c r="J339" s="1"/>
      <c r="K339" s="1"/>
    </row>
    <row r="340" ht="12.75" customHeight="1">
      <c r="A340" s="1" t="s">
        <v>8</v>
      </c>
      <c r="B340" s="3"/>
      <c r="C340" s="3"/>
      <c r="D340" s="3"/>
      <c r="E340" s="3">
        <v>88.88</v>
      </c>
      <c r="F340" s="1"/>
      <c r="G340" s="1"/>
      <c r="H340" s="1"/>
      <c r="I340" s="1"/>
      <c r="J340" s="1"/>
      <c r="K340" s="1"/>
    </row>
    <row r="341" ht="12.75" customHeight="1">
      <c r="A341" s="1" t="s">
        <v>9</v>
      </c>
      <c r="B341" s="3">
        <v>17.08</v>
      </c>
      <c r="C341" s="3">
        <v>159.0</v>
      </c>
      <c r="D341" s="3">
        <v>164.0</v>
      </c>
      <c r="E341" s="3">
        <f t="shared" ref="E341:E342" si="72">F341*B341</f>
        <v>85.4</v>
      </c>
      <c r="F341" s="3">
        <f>D341-C341</f>
        <v>5</v>
      </c>
      <c r="G341" s="1"/>
      <c r="H341" s="1"/>
      <c r="I341" s="3"/>
      <c r="J341" s="1"/>
      <c r="K341" s="1"/>
    </row>
    <row r="342" ht="12.75" customHeight="1">
      <c r="A342" s="1" t="s">
        <v>10</v>
      </c>
      <c r="B342" s="3">
        <v>19.94</v>
      </c>
      <c r="C342" s="3"/>
      <c r="D342" s="3"/>
      <c r="E342" s="3">
        <f t="shared" si="72"/>
        <v>159.52</v>
      </c>
      <c r="F342" s="3">
        <f>F341+F344</f>
        <v>8</v>
      </c>
      <c r="G342" s="1"/>
      <c r="H342" s="1"/>
      <c r="I342" s="1"/>
      <c r="J342" s="1"/>
      <c r="K342" s="1"/>
    </row>
    <row r="343" ht="12.75" customHeight="1">
      <c r="A343" s="1" t="s">
        <v>11</v>
      </c>
      <c r="B343" s="3"/>
      <c r="C343" s="3"/>
      <c r="D343" s="3"/>
      <c r="E343" s="3">
        <v>1604.88</v>
      </c>
      <c r="F343" s="1"/>
      <c r="G343" s="1"/>
      <c r="H343" s="1"/>
      <c r="I343" s="3"/>
      <c r="J343" s="1"/>
      <c r="K343" s="1"/>
    </row>
    <row r="344" ht="12.75" customHeight="1">
      <c r="A344" s="1" t="s">
        <v>12</v>
      </c>
      <c r="B344" s="3">
        <v>78.45</v>
      </c>
      <c r="C344" s="3">
        <v>77.0</v>
      </c>
      <c r="D344" s="3">
        <v>80.0</v>
      </c>
      <c r="E344" s="3">
        <f>F344*B344</f>
        <v>235.35</v>
      </c>
      <c r="F344" s="3">
        <f>D344-C344</f>
        <v>3</v>
      </c>
      <c r="G344" s="1"/>
      <c r="H344" s="1"/>
      <c r="I344" s="1"/>
      <c r="J344" s="1"/>
      <c r="K344" s="1"/>
    </row>
    <row r="345" ht="12.75" customHeight="1">
      <c r="A345" s="1" t="s">
        <v>13</v>
      </c>
      <c r="B345" s="3"/>
      <c r="C345" s="3"/>
      <c r="D345" s="3"/>
      <c r="E345" s="3">
        <v>937.18</v>
      </c>
      <c r="F345" s="1"/>
      <c r="G345" s="1"/>
      <c r="H345" s="1"/>
      <c r="I345" s="1"/>
      <c r="J345" s="1"/>
      <c r="K345" s="1"/>
    </row>
    <row r="346" ht="12.75" customHeight="1">
      <c r="A346" s="1" t="s">
        <v>14</v>
      </c>
      <c r="B346" s="3"/>
      <c r="C346" s="3"/>
      <c r="D346" s="3"/>
      <c r="E346" s="3">
        <v>328.3</v>
      </c>
      <c r="F346" s="1"/>
      <c r="G346" s="1"/>
      <c r="H346" s="1"/>
      <c r="I346" s="3"/>
      <c r="J346" s="1"/>
      <c r="K346" s="1"/>
    </row>
    <row r="347" ht="12.75" customHeight="1">
      <c r="A347" s="1" t="s">
        <v>15</v>
      </c>
      <c r="B347" s="3"/>
      <c r="C347" s="3"/>
      <c r="D347" s="3"/>
      <c r="E347" s="3">
        <v>70.0</v>
      </c>
      <c r="F347" s="1"/>
      <c r="G347" s="1"/>
      <c r="H347" s="1"/>
      <c r="I347" s="1"/>
      <c r="J347" s="1"/>
      <c r="K347" s="1"/>
    </row>
    <row r="348" ht="12.75" customHeight="1">
      <c r="A348" s="1" t="s">
        <v>49</v>
      </c>
      <c r="B348" s="3"/>
      <c r="C348" s="3"/>
      <c r="D348" s="3"/>
      <c r="E348" s="3">
        <v>350.0</v>
      </c>
      <c r="F348" s="1"/>
      <c r="G348" s="1"/>
      <c r="H348" s="1" t="s">
        <v>50</v>
      </c>
      <c r="I348" s="1"/>
      <c r="J348" s="1"/>
      <c r="K348" s="1"/>
    </row>
    <row r="349" ht="15.75" customHeight="1">
      <c r="A349" s="4" t="s">
        <v>16</v>
      </c>
      <c r="B349" s="4"/>
      <c r="C349" s="4"/>
      <c r="D349" s="4"/>
      <c r="E349" s="5">
        <f>SUM(E338:E348)</f>
        <v>4394.42</v>
      </c>
      <c r="F349" s="4"/>
      <c r="G349" s="1"/>
      <c r="H349" s="1"/>
      <c r="I349" s="1"/>
      <c r="J349" s="1"/>
      <c r="K349" s="1"/>
    </row>
    <row r="350" ht="12.75" customHeight="1">
      <c r="A350" s="6" t="s">
        <v>54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4"/>
      <c r="B364" s="4"/>
      <c r="C364" s="4"/>
      <c r="D364" s="4"/>
      <c r="E364" s="5"/>
      <c r="F364" s="4"/>
      <c r="G364" s="1"/>
      <c r="H364" s="1"/>
      <c r="I364" s="1"/>
      <c r="J364" s="1"/>
      <c r="K364" s="1"/>
    </row>
    <row r="365" ht="12.75" customHeight="1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4"/>
      <c r="B379" s="4"/>
      <c r="C379" s="4"/>
      <c r="D379" s="4"/>
      <c r="E379" s="5"/>
      <c r="F379" s="4"/>
      <c r="G379" s="1"/>
      <c r="H379" s="1"/>
      <c r="I379" s="1"/>
      <c r="J379" s="1"/>
      <c r="K379" s="1"/>
    </row>
    <row r="380" ht="12.75" customHeight="1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4"/>
      <c r="B394" s="4"/>
      <c r="C394" s="4"/>
      <c r="D394" s="4"/>
      <c r="E394" s="5"/>
      <c r="F394" s="4"/>
      <c r="G394" s="1"/>
      <c r="H394" s="1"/>
      <c r="I394" s="1"/>
      <c r="J394" s="1"/>
      <c r="K394" s="1"/>
    </row>
    <row r="395" ht="12.75" customHeight="1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B396" s="2"/>
    </row>
    <row r="397" ht="12.75" customHeight="1">
      <c r="B397" s="7"/>
      <c r="C397" s="7"/>
      <c r="D397" s="7"/>
      <c r="E397" s="7"/>
      <c r="F397" s="7"/>
    </row>
    <row r="398" ht="12.75" customHeight="1">
      <c r="A398" s="7"/>
      <c r="B398" s="3"/>
      <c r="C398" s="3"/>
      <c r="D398" s="3"/>
      <c r="E398" s="3"/>
      <c r="F398" s="3"/>
    </row>
    <row r="399" ht="12.75" customHeight="1">
      <c r="A399" s="7"/>
      <c r="B399" s="3"/>
      <c r="C399" s="3"/>
      <c r="D399" s="3"/>
      <c r="E399" s="3"/>
      <c r="F399" s="3"/>
    </row>
    <row r="400" ht="12.75" customHeight="1">
      <c r="A400" s="7"/>
      <c r="B400" s="3"/>
      <c r="C400" s="3"/>
      <c r="D400" s="3"/>
      <c r="E400" s="3"/>
    </row>
    <row r="401" ht="12.75" customHeight="1">
      <c r="A401" s="7"/>
      <c r="B401" s="3"/>
      <c r="C401" s="3"/>
      <c r="D401" s="3"/>
      <c r="E401" s="3"/>
      <c r="F401" s="3"/>
    </row>
    <row r="402" ht="12.75" customHeight="1">
      <c r="A402" s="7"/>
      <c r="B402" s="3"/>
      <c r="C402" s="3"/>
      <c r="D402" s="3"/>
      <c r="E402" s="3"/>
      <c r="F402" s="3"/>
    </row>
    <row r="403" ht="12.75" customHeight="1">
      <c r="A403" s="7"/>
      <c r="B403" s="3"/>
      <c r="C403" s="3"/>
      <c r="D403" s="3"/>
      <c r="E403" s="3"/>
    </row>
    <row r="404" ht="12.75" customHeight="1">
      <c r="A404" s="7"/>
      <c r="B404" s="3"/>
      <c r="C404" s="3"/>
      <c r="D404" s="3"/>
      <c r="E404" s="3"/>
      <c r="F404" s="3"/>
    </row>
    <row r="405" ht="12.75" customHeight="1">
      <c r="A405" s="7"/>
      <c r="B405" s="3"/>
      <c r="C405" s="3"/>
      <c r="D405" s="3"/>
      <c r="E405" s="3"/>
    </row>
    <row r="406" ht="12.75" customHeight="1">
      <c r="A406" s="7"/>
      <c r="B406" s="3"/>
      <c r="C406" s="3"/>
      <c r="D406" s="3"/>
      <c r="E406" s="3"/>
    </row>
    <row r="407" ht="12.75" customHeight="1">
      <c r="A407" s="7"/>
      <c r="B407" s="3"/>
      <c r="C407" s="3"/>
      <c r="D407" s="3"/>
      <c r="E407" s="3"/>
    </row>
    <row r="408" ht="12.75" customHeight="1">
      <c r="A408" s="7"/>
      <c r="B408" s="3"/>
      <c r="C408" s="3"/>
      <c r="D408" s="3"/>
      <c r="E408" s="3"/>
    </row>
    <row r="409" ht="15.75" customHeight="1">
      <c r="A409" s="4"/>
      <c r="B409" s="4"/>
      <c r="C409" s="4"/>
      <c r="D409" s="4"/>
      <c r="E409" s="5"/>
      <c r="F409" s="4"/>
    </row>
    <row r="410" ht="12.75" customHeight="1">
      <c r="A410" s="6"/>
    </row>
    <row r="411" ht="15.75" customHeight="1">
      <c r="B411" s="2"/>
    </row>
    <row r="412" ht="12.75" customHeight="1">
      <c r="B412" s="7"/>
      <c r="C412" s="7"/>
      <c r="D412" s="7"/>
      <c r="E412" s="7"/>
      <c r="F412" s="7"/>
    </row>
    <row r="413" ht="12.75" customHeight="1">
      <c r="A413" s="7"/>
      <c r="B413" s="3"/>
      <c r="C413" s="3"/>
      <c r="D413" s="3"/>
      <c r="E413" s="3"/>
      <c r="F413" s="3"/>
    </row>
    <row r="414" ht="12.75" customHeight="1">
      <c r="A414" s="7"/>
      <c r="B414" s="3"/>
      <c r="C414" s="3"/>
      <c r="D414" s="3"/>
      <c r="E414" s="3"/>
      <c r="F414" s="3"/>
    </row>
    <row r="415" ht="12.75" customHeight="1">
      <c r="A415" s="7"/>
      <c r="B415" s="3"/>
      <c r="C415" s="3"/>
      <c r="D415" s="3"/>
      <c r="E415" s="3"/>
    </row>
    <row r="416" ht="12.75" customHeight="1">
      <c r="A416" s="7"/>
      <c r="B416" s="3"/>
      <c r="C416" s="3"/>
      <c r="D416" s="3"/>
      <c r="E416" s="3"/>
      <c r="F416" s="3"/>
    </row>
    <row r="417" ht="12.75" customHeight="1">
      <c r="A417" s="7"/>
      <c r="B417" s="3"/>
      <c r="C417" s="3"/>
      <c r="D417" s="3"/>
      <c r="E417" s="3"/>
      <c r="F417" s="3"/>
    </row>
    <row r="418" ht="12.75" customHeight="1">
      <c r="A418" s="7"/>
      <c r="B418" s="3"/>
      <c r="C418" s="3"/>
      <c r="D418" s="3"/>
      <c r="E418" s="3"/>
    </row>
    <row r="419" ht="12.75" customHeight="1">
      <c r="A419" s="7"/>
      <c r="B419" s="3"/>
      <c r="C419" s="3"/>
      <c r="D419" s="3"/>
      <c r="E419" s="3"/>
      <c r="F419" s="3"/>
    </row>
    <row r="420" ht="12.75" customHeight="1">
      <c r="A420" s="7"/>
      <c r="B420" s="3"/>
      <c r="C420" s="3"/>
      <c r="D420" s="3"/>
      <c r="E420" s="3"/>
    </row>
    <row r="421" ht="12.75" customHeight="1">
      <c r="A421" s="7"/>
      <c r="B421" s="3"/>
      <c r="C421" s="3"/>
      <c r="D421" s="3"/>
      <c r="E421" s="3"/>
    </row>
    <row r="422" ht="12.75" customHeight="1">
      <c r="A422" s="7"/>
      <c r="B422" s="3"/>
      <c r="C422" s="3"/>
      <c r="D422" s="3"/>
      <c r="E422" s="3"/>
    </row>
    <row r="423" ht="12.75" customHeight="1">
      <c r="A423" s="7"/>
      <c r="B423" s="3"/>
      <c r="C423" s="3"/>
      <c r="D423" s="3"/>
      <c r="E423" s="3"/>
    </row>
    <row r="424" ht="15.75" customHeight="1">
      <c r="A424" s="4"/>
      <c r="B424" s="4"/>
      <c r="C424" s="4"/>
      <c r="D424" s="4"/>
      <c r="E424" s="5"/>
      <c r="F424" s="4"/>
    </row>
    <row r="425" ht="12.75" customHeight="1">
      <c r="A425" s="6"/>
    </row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5:D195"/>
    <mergeCell ref="B307:D307"/>
    <mergeCell ref="B321:D321"/>
    <mergeCell ref="B336:D336"/>
    <mergeCell ref="B351:D351"/>
    <mergeCell ref="B366:D366"/>
    <mergeCell ref="B381:D381"/>
    <mergeCell ref="B396:D396"/>
    <mergeCell ref="B411:D411"/>
    <mergeCell ref="B209:D209"/>
    <mergeCell ref="B223:D223"/>
    <mergeCell ref="B237:D237"/>
    <mergeCell ref="B251:D251"/>
    <mergeCell ref="B265:D265"/>
    <mergeCell ref="B279:D279"/>
    <mergeCell ref="B293:D29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17032.0</v>
      </c>
      <c r="D4" s="3">
        <v>17052.0</v>
      </c>
      <c r="E4" s="3">
        <f t="shared" si="1"/>
        <v>89.6</v>
      </c>
      <c r="F4" s="3">
        <f t="shared" si="2"/>
        <v>20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>
        <f>D6-C6</f>
        <v>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813.69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861.73</v>
      </c>
      <c r="F8" s="3">
        <f>D8-C8</f>
        <v>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>
        <f>SUM(E3:E10)</f>
        <v>3432.08</v>
      </c>
      <c r="F11" s="1"/>
      <c r="G11" s="3">
        <f>7000+E11</f>
        <v>10432.08</v>
      </c>
      <c r="H11" s="1"/>
      <c r="I11" s="1"/>
      <c r="J11" s="1"/>
      <c r="K11" s="1"/>
    </row>
    <row r="12" ht="12.75" customHeight="1">
      <c r="A12" s="6" t="s">
        <v>54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101.2</v>
      </c>
      <c r="C15" s="3">
        <v>18.0</v>
      </c>
      <c r="D15" s="3">
        <v>18.0</v>
      </c>
      <c r="E15" s="3">
        <f t="shared" ref="E15:E16" si="3">F15*B15</f>
        <v>0</v>
      </c>
      <c r="F15" s="3">
        <f t="shared" ref="F15:F16" si="4">D15-C15</f>
        <v>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4.48</v>
      </c>
      <c r="C16" s="3">
        <v>17030.0</v>
      </c>
      <c r="D16" s="3">
        <v>17032.0</v>
      </c>
      <c r="E16" s="3">
        <f t="shared" si="3"/>
        <v>8.96</v>
      </c>
      <c r="F16" s="3">
        <f t="shared" si="4"/>
        <v>2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102.62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663.38</v>
      </c>
      <c r="F18" s="3">
        <f>D18-C18</f>
        <v>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813.69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861.73</v>
      </c>
      <c r="F20" s="3">
        <f>D20-C20</f>
        <v>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>
        <f>SUM(E15:E22)</f>
        <v>3351.44</v>
      </c>
      <c r="F23" s="1"/>
      <c r="G23" s="3">
        <f>7000+E23</f>
        <v>10351.44</v>
      </c>
      <c r="H23" s="1"/>
      <c r="I23" s="1"/>
      <c r="J23" s="1"/>
      <c r="K23" s="1"/>
    </row>
    <row r="24" ht="12.75" customHeight="1">
      <c r="A24" s="6" t="s">
        <v>54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101.2</v>
      </c>
      <c r="C27" s="3">
        <v>18.0</v>
      </c>
      <c r="D27" s="3">
        <v>18.0</v>
      </c>
      <c r="E27" s="3">
        <f t="shared" ref="E27:E28" si="5">F27*B27</f>
        <v>0</v>
      </c>
      <c r="F27" s="3">
        <f t="shared" ref="F27:F28" si="6">D27-C27</f>
        <v>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4.48</v>
      </c>
      <c r="C28" s="3">
        <v>17030.0</v>
      </c>
      <c r="D28" s="3">
        <v>17030.0</v>
      </c>
      <c r="E28" s="3">
        <f t="shared" si="5"/>
        <v>0</v>
      </c>
      <c r="F28" s="3">
        <f t="shared" si="6"/>
        <v>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102.62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663.38</v>
      </c>
      <c r="F30" s="3">
        <f>D30-C30</f>
        <v>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813.69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861.73</v>
      </c>
      <c r="F32" s="3">
        <f>D32-C32</f>
        <v>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>
        <f>SUM(E27:E34)</f>
        <v>3342.48</v>
      </c>
      <c r="F35" s="1"/>
      <c r="G35" s="3">
        <f>7000+E35</f>
        <v>10342.48</v>
      </c>
      <c r="H35" s="1"/>
      <c r="I35" s="1"/>
      <c r="J35" s="1"/>
      <c r="K35" s="1"/>
    </row>
    <row r="36" ht="12.75" customHeight="1">
      <c r="A36" s="6" t="s">
        <v>54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101.2</v>
      </c>
      <c r="C39" s="3">
        <v>17.0</v>
      </c>
      <c r="D39" s="3">
        <v>18.0</v>
      </c>
      <c r="E39" s="3">
        <f t="shared" ref="E39:E40" si="7">F39*B39</f>
        <v>101.2</v>
      </c>
      <c r="F39" s="3">
        <f t="shared" ref="F39:F40" si="8">D39-C39</f>
        <v>1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4.48</v>
      </c>
      <c r="C40" s="3">
        <v>16976.0</v>
      </c>
      <c r="D40" s="3">
        <v>17030.0</v>
      </c>
      <c r="E40" s="3">
        <f t="shared" si="7"/>
        <v>241.92</v>
      </c>
      <c r="F40" s="3">
        <f t="shared" si="8"/>
        <v>54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102.62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663.38</v>
      </c>
      <c r="F42" s="3">
        <f>D42-C42</f>
        <v>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813.69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861.73</v>
      </c>
      <c r="F44" s="3">
        <f>D44-C44</f>
        <v>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>
        <f>SUM(E39:E46)</f>
        <v>3685.6</v>
      </c>
      <c r="F47" s="1"/>
      <c r="G47" s="3">
        <f>7000+E47</f>
        <v>10685.6</v>
      </c>
      <c r="H47" s="1"/>
      <c r="I47" s="1"/>
      <c r="J47" s="1"/>
      <c r="K47" s="1"/>
    </row>
    <row r="48" ht="12.75" customHeight="1">
      <c r="A48" s="6" t="s">
        <v>54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101.2</v>
      </c>
      <c r="C51" s="3">
        <v>16.0</v>
      </c>
      <c r="D51" s="3">
        <v>17.0</v>
      </c>
      <c r="E51" s="3">
        <f t="shared" ref="E51:E52" si="9">F51*B51</f>
        <v>101.2</v>
      </c>
      <c r="F51" s="3">
        <f t="shared" ref="F51:F52" si="10">D51-C51</f>
        <v>1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4.48</v>
      </c>
      <c r="C52" s="3">
        <v>16878.0</v>
      </c>
      <c r="D52" s="3">
        <v>16976.0</v>
      </c>
      <c r="E52" s="3">
        <f t="shared" si="9"/>
        <v>439.04</v>
      </c>
      <c r="F52" s="3">
        <f t="shared" si="10"/>
        <v>98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102.62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663.38</v>
      </c>
      <c r="F54" s="3">
        <f>D54-C54</f>
        <v>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771.86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830.51</v>
      </c>
      <c r="F56" s="3">
        <f>D56-C56</f>
        <v>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>
        <f>SUM(E51:E58)</f>
        <v>3809.67</v>
      </c>
      <c r="F59" s="1"/>
      <c r="G59" s="3">
        <f>7000+E59</f>
        <v>10809.67</v>
      </c>
      <c r="H59" s="1"/>
      <c r="I59" s="1"/>
      <c r="J59" s="1"/>
      <c r="K59" s="1"/>
    </row>
    <row r="60" ht="12.75" customHeight="1">
      <c r="A60" s="6" t="s">
        <v>54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14.0</v>
      </c>
      <c r="D63" s="3">
        <v>16.0</v>
      </c>
      <c r="E63" s="3">
        <f t="shared" ref="E63:E64" si="11">F63*B63</f>
        <v>192.22</v>
      </c>
      <c r="F63" s="3">
        <f t="shared" ref="F63:F64" si="12">D63-C63</f>
        <v>2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16772.0</v>
      </c>
      <c r="D64" s="3">
        <v>16878.0</v>
      </c>
      <c r="E64" s="3">
        <f t="shared" si="11"/>
        <v>451.56</v>
      </c>
      <c r="F64" s="3">
        <f t="shared" si="12"/>
        <v>106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>
        <f>D66-C66</f>
        <v>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762.0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432.0</v>
      </c>
      <c r="F68" s="3">
        <f>D68-C68</f>
        <v>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>
        <f>SUM(E63:E70)</f>
        <v>3456.36</v>
      </c>
      <c r="F71" s="1"/>
      <c r="G71" s="3">
        <f>7000+E71</f>
        <v>10456.36</v>
      </c>
      <c r="H71" s="1"/>
      <c r="I71" s="1"/>
      <c r="J71" s="1"/>
      <c r="K71" s="1"/>
    </row>
    <row r="72" ht="12.75" customHeight="1">
      <c r="A72" s="6" t="s">
        <v>54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13.0</v>
      </c>
      <c r="D75" s="3">
        <v>14.0</v>
      </c>
      <c r="E75" s="3">
        <f t="shared" ref="E75:E76" si="13">F75*B75</f>
        <v>96.11</v>
      </c>
      <c r="F75" s="3">
        <f t="shared" ref="F75:F76" si="14">D75-C75</f>
        <v>1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16654.0</v>
      </c>
      <c r="D76" s="3">
        <v>16772.0</v>
      </c>
      <c r="E76" s="3">
        <f t="shared" si="13"/>
        <v>502.68</v>
      </c>
      <c r="F76" s="3">
        <f t="shared" si="14"/>
        <v>118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87.38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>
        <f>D78-C78</f>
        <v>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762.0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>
        <f>D80-C80</f>
        <v>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>
        <f>SUM(E75:E82)</f>
        <v>3789.08</v>
      </c>
      <c r="F83" s="1"/>
      <c r="G83" s="3">
        <f>7000+E83</f>
        <v>10789.08</v>
      </c>
      <c r="H83" s="1"/>
      <c r="I83" s="1"/>
      <c r="J83" s="1"/>
      <c r="K83" s="1"/>
    </row>
    <row r="84" ht="12.75" customHeight="1">
      <c r="A84" s="6" t="s">
        <v>54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11.0</v>
      </c>
      <c r="D87" s="3">
        <v>13.0</v>
      </c>
      <c r="E87" s="3">
        <f t="shared" ref="E87:E88" si="15">F87*B87</f>
        <v>192.22</v>
      </c>
      <c r="F87" s="3">
        <f t="shared" ref="F87:F88" si="16">D87-C87</f>
        <v>2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16548.0</v>
      </c>
      <c r="D88" s="3">
        <v>16654.0</v>
      </c>
      <c r="E88" s="3">
        <f t="shared" si="15"/>
        <v>451.56</v>
      </c>
      <c r="F88" s="3">
        <f t="shared" si="16"/>
        <v>106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>
        <f>D90-C90</f>
        <v>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762.0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>
        <f>D92-C92</f>
        <v>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697.38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>
        <f>SUM(E87:E94)</f>
        <v>3834.07</v>
      </c>
      <c r="F95" s="1"/>
      <c r="G95" s="3">
        <f>7000+E95</f>
        <v>10834.07</v>
      </c>
      <c r="H95" s="1"/>
      <c r="I95" s="1"/>
      <c r="J95" s="1"/>
      <c r="K95" s="1"/>
    </row>
    <row r="96" ht="12.75" customHeight="1">
      <c r="A96" s="6" t="s">
        <v>54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10.0</v>
      </c>
      <c r="D99" s="3">
        <v>11.0</v>
      </c>
      <c r="E99" s="3">
        <f t="shared" ref="E99:E100" si="17">F99*B99</f>
        <v>96.11</v>
      </c>
      <c r="F99" s="3">
        <f t="shared" ref="F99:F100" si="18">D99-C99</f>
        <v>1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16433.0</v>
      </c>
      <c r="D100" s="3">
        <v>16548.0</v>
      </c>
      <c r="E100" s="3">
        <f t="shared" si="17"/>
        <v>489.9</v>
      </c>
      <c r="F100" s="3">
        <f t="shared" si="18"/>
        <v>115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87.38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>
        <f>D102-C102</f>
        <v>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762.0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>
        <f>D104-C104</f>
        <v>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697.38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>
        <f>SUM(E99:E106)</f>
        <v>3776.3</v>
      </c>
      <c r="F107" s="1"/>
      <c r="G107" s="3">
        <f>7000+E107</f>
        <v>10776.3</v>
      </c>
      <c r="H107" s="1"/>
      <c r="I107" s="1"/>
      <c r="J107" s="1"/>
      <c r="K107" s="1"/>
    </row>
    <row r="108" ht="12.75" customHeight="1">
      <c r="A108" s="6" t="s">
        <v>54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8.0</v>
      </c>
      <c r="D111" s="3">
        <v>10.0</v>
      </c>
      <c r="E111" s="3">
        <f t="shared" ref="E111:E112" si="19">F111*B111</f>
        <v>192.22</v>
      </c>
      <c r="F111" s="3">
        <f t="shared" ref="F111:F112" si="20">D111-C111</f>
        <v>2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16279.0</v>
      </c>
      <c r="D112" s="3">
        <v>16433.0</v>
      </c>
      <c r="E112" s="3">
        <f t="shared" si="19"/>
        <v>656.04</v>
      </c>
      <c r="F112" s="3">
        <f t="shared" si="20"/>
        <v>154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87.38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>
        <f>D114-C114</f>
        <v>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762.0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>
        <f>D116-C116</f>
        <v>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697.38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>
        <f>SUM(E111:E118)</f>
        <v>4038.55</v>
      </c>
      <c r="F119" s="1"/>
      <c r="G119" s="3">
        <f>7000+E119</f>
        <v>11038.55</v>
      </c>
      <c r="H119" s="1"/>
      <c r="I119" s="1"/>
      <c r="J119" s="1"/>
      <c r="K119" s="1"/>
    </row>
    <row r="120" ht="12.75" customHeight="1">
      <c r="A120" s="6" t="s">
        <v>54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6.0</v>
      </c>
      <c r="D123" s="3">
        <v>8.0</v>
      </c>
      <c r="E123" s="3">
        <f t="shared" ref="E123:E124" si="21">F123*B123</f>
        <v>192.22</v>
      </c>
      <c r="F123" s="3">
        <f t="shared" ref="F123:F124" si="22">D123-C123</f>
        <v>2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16114.0</v>
      </c>
      <c r="D124" s="3">
        <v>16279.0</v>
      </c>
      <c r="E124" s="3">
        <f t="shared" si="21"/>
        <v>702.9</v>
      </c>
      <c r="F124" s="3">
        <f t="shared" si="22"/>
        <v>165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>
        <f>D126-C126</f>
        <v>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630.49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>
        <f>D128-C128</f>
        <v>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697.38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>
        <f>SUM(E123:E130)</f>
        <v>3961.89</v>
      </c>
      <c r="F131" s="1"/>
      <c r="G131" s="3">
        <f>7000+E131</f>
        <v>10961.89</v>
      </c>
      <c r="H131" s="1"/>
      <c r="I131" s="1"/>
      <c r="J131" s="1"/>
      <c r="K131" s="1"/>
    </row>
    <row r="132" ht="12.75" customHeight="1">
      <c r="A132" s="6" t="s">
        <v>54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4.0</v>
      </c>
      <c r="D135" s="3">
        <v>6.0</v>
      </c>
      <c r="E135" s="3">
        <f t="shared" ref="E135:E136" si="23">F135*B135</f>
        <v>192.22</v>
      </c>
      <c r="F135" s="3">
        <f t="shared" ref="F135:F136" si="24">D135-C135</f>
        <v>2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15922.0</v>
      </c>
      <c r="D136" s="3">
        <v>16114.0</v>
      </c>
      <c r="E136" s="3">
        <f t="shared" si="23"/>
        <v>817.92</v>
      </c>
      <c r="F136" s="3">
        <f t="shared" si="24"/>
        <v>192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>
        <f>D138-C138</f>
        <v>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770.32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809.71</v>
      </c>
      <c r="F140" s="3">
        <f>D140-C140</f>
        <v>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697.38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>
        <f>SUM(E135:E142)</f>
        <v>4216.74</v>
      </c>
      <c r="F143" s="1"/>
      <c r="G143" s="3">
        <f>7000+E143</f>
        <v>11216.74</v>
      </c>
      <c r="H143" s="1"/>
      <c r="I143" s="1"/>
      <c r="J143" s="1"/>
      <c r="K143" s="1"/>
    </row>
    <row r="144" ht="12.75" customHeight="1">
      <c r="A144" s="6" t="s">
        <v>54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36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96.11</v>
      </c>
      <c r="C147" s="3">
        <v>3.0</v>
      </c>
      <c r="D147" s="3">
        <v>4.0</v>
      </c>
      <c r="E147" s="3">
        <f t="shared" ref="E147:E148" si="25">F147*B147</f>
        <v>96.11</v>
      </c>
      <c r="F147" s="3">
        <f t="shared" ref="F147:F148" si="26">D147-C147</f>
        <v>1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4.26</v>
      </c>
      <c r="C148" s="3">
        <v>15792.0</v>
      </c>
      <c r="D148" s="3">
        <v>15922.0</v>
      </c>
      <c r="E148" s="3">
        <f t="shared" si="25"/>
        <v>553.8</v>
      </c>
      <c r="F148" s="3">
        <f t="shared" si="26"/>
        <v>130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95.37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630.14</v>
      </c>
      <c r="F150" s="3">
        <f>D150-C150</f>
        <v>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770.32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809.71</v>
      </c>
      <c r="F152" s="3">
        <f>D152-C152</f>
        <v>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>
        <f>SUM(E147:E154)</f>
        <v>3852.87</v>
      </c>
      <c r="F155" s="1"/>
      <c r="G155" s="3">
        <f>7000+E155</f>
        <v>10852.87</v>
      </c>
      <c r="H155" s="1"/>
      <c r="I155" s="1"/>
      <c r="J155" s="1"/>
      <c r="K155" s="1"/>
    </row>
    <row r="156" ht="12.75" customHeight="1">
      <c r="A156" s="6" t="s">
        <v>54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37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96.11</v>
      </c>
      <c r="C159" s="3">
        <v>0.0</v>
      </c>
      <c r="D159" s="3">
        <v>3.0</v>
      </c>
      <c r="E159" s="3">
        <f t="shared" ref="E159:E160" si="27">F159*B159</f>
        <v>288.33</v>
      </c>
      <c r="F159" s="3">
        <f t="shared" ref="F159:F160" si="28">D159-C159</f>
        <v>3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4.26</v>
      </c>
      <c r="C160" s="3">
        <v>15670.0</v>
      </c>
      <c r="D160" s="3">
        <v>15792.0</v>
      </c>
      <c r="E160" s="3">
        <f t="shared" si="27"/>
        <v>519.72</v>
      </c>
      <c r="F160" s="3">
        <f t="shared" si="28"/>
        <v>122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95.37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630.14</v>
      </c>
      <c r="F162" s="3">
        <f>D162-C162</f>
        <v>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770.32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809.71</v>
      </c>
      <c r="F164" s="3">
        <f>D164-C164</f>
        <v>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>
        <f>SUM(E159:E166)</f>
        <v>4011.01</v>
      </c>
      <c r="F167" s="1"/>
      <c r="G167" s="3">
        <f>7000+E167</f>
        <v>11011.01</v>
      </c>
      <c r="H167" s="1"/>
      <c r="I167" s="1"/>
      <c r="J167" s="1"/>
      <c r="K167" s="1"/>
    </row>
    <row r="168" ht="12.75" customHeight="1">
      <c r="A168" s="6" t="s">
        <v>54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38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151.0</v>
      </c>
      <c r="D171" s="3">
        <v>153.0</v>
      </c>
      <c r="E171" s="3">
        <f t="shared" ref="E171:E172" si="29">F171*B171</f>
        <v>192.22</v>
      </c>
      <c r="F171" s="3">
        <f t="shared" ref="F171:F172" si="30">D171-C171</f>
        <v>2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15521.0</v>
      </c>
      <c r="D172" s="3">
        <v>15670.0</v>
      </c>
      <c r="E172" s="3">
        <f t="shared" si="29"/>
        <v>634.74</v>
      </c>
      <c r="F172" s="3">
        <f t="shared" si="30"/>
        <v>149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630.14</v>
      </c>
      <c r="F174" s="3">
        <f>D174-C174</f>
        <v>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770.32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809.71</v>
      </c>
      <c r="F176" s="3">
        <f>D176-C176</f>
        <v>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>
        <f>SUM(E171:E178)</f>
        <v>4029.92</v>
      </c>
      <c r="F179" s="1"/>
      <c r="G179" s="3">
        <f>7000+E179</f>
        <v>11029.92</v>
      </c>
      <c r="H179" s="1"/>
      <c r="I179" s="1"/>
      <c r="J179" s="1"/>
      <c r="K179" s="1"/>
    </row>
    <row r="180" ht="12.75" customHeight="1">
      <c r="A180" s="6" t="s">
        <v>54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150.0</v>
      </c>
      <c r="D183" s="3">
        <v>151.0</v>
      </c>
      <c r="E183" s="3">
        <f t="shared" ref="E183:E184" si="31">F183*B183</f>
        <v>96.11</v>
      </c>
      <c r="F183" s="3">
        <f t="shared" ref="F183:F184" si="32">D183-C183</f>
        <v>1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15354.0</v>
      </c>
      <c r="D184" s="3">
        <v>15521.0</v>
      </c>
      <c r="E184" s="3">
        <f t="shared" si="31"/>
        <v>711.42</v>
      </c>
      <c r="F184" s="3">
        <f t="shared" si="32"/>
        <v>167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630.14</v>
      </c>
      <c r="F186" s="3">
        <f>D186-C186</f>
        <v>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770.32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809.71</v>
      </c>
      <c r="F188" s="3">
        <f>D188-C188</f>
        <v>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16</v>
      </c>
      <c r="B191" s="4"/>
      <c r="C191" s="4"/>
      <c r="D191" s="4"/>
      <c r="E191" s="5">
        <f>SUM(E183:E190)</f>
        <v>4010.49</v>
      </c>
      <c r="F191" s="1"/>
      <c r="G191" s="1"/>
      <c r="H191" s="1"/>
      <c r="I191" s="1"/>
      <c r="J191" s="1"/>
      <c r="K191" s="1"/>
    </row>
    <row r="192" ht="12.75" customHeight="1">
      <c r="A192" s="6" t="s">
        <v>54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40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96.11</v>
      </c>
      <c r="C195" s="3">
        <v>150.0</v>
      </c>
      <c r="D195" s="3">
        <v>150.0</v>
      </c>
      <c r="E195" s="3">
        <f t="shared" ref="E195:E196" si="33">F195*B195</f>
        <v>0</v>
      </c>
      <c r="F195" s="3">
        <f t="shared" ref="F195:F196" si="34">D195-C195</f>
        <v>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4.26</v>
      </c>
      <c r="C196" s="3">
        <v>15222.0</v>
      </c>
      <c r="D196" s="3">
        <v>15354.0</v>
      </c>
      <c r="E196" s="3">
        <f t="shared" si="33"/>
        <v>562.32</v>
      </c>
      <c r="F196" s="3">
        <f t="shared" si="34"/>
        <v>132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95.37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630.14</v>
      </c>
      <c r="F198" s="3">
        <f>D198-C198</f>
        <v>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770.32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652.99</v>
      </c>
      <c r="F200" s="3">
        <f>D200-C200</f>
        <v>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>
        <f>SUM(E195:E202)</f>
        <v>3608.56</v>
      </c>
      <c r="F203" s="1"/>
      <c r="G203" s="1"/>
      <c r="H203" s="1"/>
      <c r="I203" s="1"/>
      <c r="J203" s="1"/>
      <c r="K203" s="1"/>
    </row>
    <row r="204" ht="12.75" customHeight="1">
      <c r="A204" s="6" t="s">
        <v>54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149.0</v>
      </c>
      <c r="D207" s="3">
        <v>150.0</v>
      </c>
      <c r="E207" s="3">
        <f t="shared" ref="E207:E208" si="35">F207*B207</f>
        <v>91.53</v>
      </c>
      <c r="F207" s="3">
        <f t="shared" ref="F207:F208" si="36">D207-C207</f>
        <v>1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15090.0</v>
      </c>
      <c r="D208" s="3">
        <v>15222.0</v>
      </c>
      <c r="E208" s="3">
        <f t="shared" si="35"/>
        <v>535.92</v>
      </c>
      <c r="F208" s="3">
        <f t="shared" si="36"/>
        <v>132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>
        <f>D210-C210</f>
        <v>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722.12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625.13</v>
      </c>
      <c r="F212" s="3">
        <f>D212-C212</f>
        <v>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>
        <f>SUM(E207:E214)</f>
        <v>3546.49</v>
      </c>
      <c r="F215" s="1"/>
      <c r="G215" s="1"/>
      <c r="H215" s="1"/>
      <c r="I215" s="1"/>
      <c r="J215" s="1"/>
      <c r="K215" s="1"/>
    </row>
    <row r="216" ht="12.75" customHeight="1">
      <c r="A216" s="6" t="s">
        <v>54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148.0</v>
      </c>
      <c r="D219" s="3">
        <v>149.0</v>
      </c>
      <c r="E219" s="3">
        <f t="shared" ref="E219:E220" si="37">F219*B219</f>
        <v>91.53</v>
      </c>
      <c r="F219" s="3">
        <f t="shared" ref="F219:F220" si="38">D219-C219</f>
        <v>1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14974.0</v>
      </c>
      <c r="D220" s="3">
        <v>15090.0</v>
      </c>
      <c r="E220" s="3">
        <f t="shared" si="37"/>
        <v>470.96</v>
      </c>
      <c r="F220" s="3">
        <f t="shared" si="38"/>
        <v>116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>
        <f>D222-C222</f>
        <v>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722.12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775.51</v>
      </c>
      <c r="F224" s="3">
        <f>D224-C224</f>
        <v>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693.74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4" t="s">
        <v>16</v>
      </c>
      <c r="B227" s="4"/>
      <c r="C227" s="4"/>
      <c r="D227" s="4"/>
      <c r="E227" s="5">
        <f>SUM(E219:E226)</f>
        <v>3631.91</v>
      </c>
      <c r="F227" s="1"/>
      <c r="G227" s="1"/>
      <c r="H227" s="1"/>
      <c r="I227" s="1"/>
      <c r="J227" s="1"/>
      <c r="K227" s="1"/>
    </row>
    <row r="228" ht="12.75" customHeight="1">
      <c r="A228" s="6" t="s">
        <v>54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 t="s">
        <v>44</v>
      </c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/>
      <c r="H230" s="1"/>
      <c r="I230" s="1"/>
      <c r="J230" s="1"/>
      <c r="K230" s="1"/>
    </row>
    <row r="231" ht="12.75" customHeight="1">
      <c r="A231" s="1" t="s">
        <v>6</v>
      </c>
      <c r="B231" s="3">
        <v>91.53</v>
      </c>
      <c r="C231" s="3">
        <v>147.0</v>
      </c>
      <c r="D231" s="3">
        <v>148.0</v>
      </c>
      <c r="E231" s="3">
        <f t="shared" ref="E231:E232" si="39">F231*B231</f>
        <v>91.53</v>
      </c>
      <c r="F231" s="3">
        <f t="shared" ref="F231:F232" si="40">D231-C231</f>
        <v>1</v>
      </c>
      <c r="G231" s="1"/>
      <c r="H231" s="1"/>
      <c r="I231" s="1"/>
      <c r="J231" s="1"/>
      <c r="K231" s="1"/>
    </row>
    <row r="232" ht="12.75" customHeight="1">
      <c r="A232" s="1" t="s">
        <v>7</v>
      </c>
      <c r="B232" s="3">
        <v>4.06</v>
      </c>
      <c r="C232" s="3">
        <v>14841.0</v>
      </c>
      <c r="D232" s="3">
        <v>14974.0</v>
      </c>
      <c r="E232" s="3">
        <f t="shared" si="39"/>
        <v>539.98</v>
      </c>
      <c r="F232" s="3">
        <f t="shared" si="40"/>
        <v>133</v>
      </c>
      <c r="G232" s="1"/>
      <c r="H232" s="1"/>
      <c r="I232" s="1"/>
      <c r="J232" s="1"/>
      <c r="K232" s="1"/>
    </row>
    <row r="233" ht="12.75" customHeight="1">
      <c r="A233" s="1" t="s">
        <v>8</v>
      </c>
      <c r="B233" s="3"/>
      <c r="C233" s="3"/>
      <c r="D233" s="3"/>
      <c r="E233" s="3">
        <v>74.06</v>
      </c>
      <c r="F233" s="1"/>
      <c r="G233" s="1"/>
      <c r="H233" s="1"/>
      <c r="I233" s="1"/>
      <c r="J233" s="1"/>
      <c r="K233" s="1"/>
    </row>
    <row r="234" ht="12.75" customHeight="1">
      <c r="A234" s="1" t="s">
        <v>9</v>
      </c>
      <c r="B234" s="3"/>
      <c r="C234" s="3"/>
      <c r="D234" s="3"/>
      <c r="E234" s="3">
        <v>600.31</v>
      </c>
      <c r="F234" s="3">
        <f>D234-C234</f>
        <v>0</v>
      </c>
      <c r="G234" s="1"/>
      <c r="H234" s="1"/>
      <c r="I234" s="1"/>
      <c r="J234" s="1"/>
      <c r="K234" s="1"/>
    </row>
    <row r="235" ht="12.75" customHeight="1">
      <c r="A235" s="1" t="s">
        <v>11</v>
      </c>
      <c r="B235" s="3"/>
      <c r="C235" s="3"/>
      <c r="D235" s="3"/>
      <c r="E235" s="3">
        <v>722.12</v>
      </c>
      <c r="F235" s="1"/>
      <c r="G235" s="1"/>
      <c r="H235" s="1"/>
      <c r="I235" s="1"/>
      <c r="J235" s="1"/>
      <c r="K235" s="1"/>
    </row>
    <row r="236" ht="12.75" customHeight="1">
      <c r="A236" s="1" t="s">
        <v>12</v>
      </c>
      <c r="B236" s="3"/>
      <c r="C236" s="3"/>
      <c r="D236" s="3"/>
      <c r="E236" s="3">
        <v>775.51</v>
      </c>
      <c r="F236" s="3">
        <f>D236-C236</f>
        <v>0</v>
      </c>
      <c r="G236" s="1"/>
      <c r="H236" s="1"/>
      <c r="I236" s="1"/>
      <c r="J236" s="1"/>
      <c r="K236" s="1"/>
    </row>
    <row r="237" ht="12.75" customHeight="1">
      <c r="A237" s="1" t="s">
        <v>13</v>
      </c>
      <c r="B237" s="3"/>
      <c r="C237" s="3"/>
      <c r="D237" s="3"/>
      <c r="E237" s="3">
        <v>693.74</v>
      </c>
      <c r="F237" s="1"/>
      <c r="G237" s="1"/>
      <c r="H237" s="1"/>
      <c r="I237" s="1"/>
      <c r="J237" s="1"/>
      <c r="K237" s="1"/>
    </row>
    <row r="238" ht="12.75" customHeight="1">
      <c r="A238" s="1" t="s">
        <v>14</v>
      </c>
      <c r="B238" s="3"/>
      <c r="C238" s="3"/>
      <c r="D238" s="3"/>
      <c r="E238" s="3">
        <v>203.68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>
        <f>SUM(E231:E238)</f>
        <v>3700.93</v>
      </c>
      <c r="F239" s="1"/>
      <c r="G239" s="1"/>
      <c r="H239" s="1"/>
      <c r="I239" s="1"/>
      <c r="J239" s="1"/>
      <c r="K239" s="1"/>
    </row>
    <row r="240" ht="12.75" customHeight="1">
      <c r="A240" s="6" t="s">
        <v>54</v>
      </c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145.0</v>
      </c>
      <c r="D243" s="3">
        <v>147.0</v>
      </c>
      <c r="E243" s="3">
        <f t="shared" ref="E243:E244" si="41">F243*B243</f>
        <v>183.06</v>
      </c>
      <c r="F243" s="3">
        <f t="shared" ref="F243:F244" si="42">D243-C243</f>
        <v>2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14699.0</v>
      </c>
      <c r="D244" s="3">
        <v>14841.0</v>
      </c>
      <c r="E244" s="3">
        <f t="shared" si="41"/>
        <v>576.52</v>
      </c>
      <c r="F244" s="3">
        <f t="shared" si="42"/>
        <v>142</v>
      </c>
      <c r="G244" s="1"/>
      <c r="H244" s="1"/>
      <c r="I244" s="1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/>
      <c r="C246" s="3"/>
      <c r="D246" s="3"/>
      <c r="E246" s="3">
        <v>600.31</v>
      </c>
      <c r="F246" s="3">
        <f>D246-C246</f>
        <v>0</v>
      </c>
      <c r="G246" s="1"/>
      <c r="H246" s="1"/>
      <c r="I246" s="1"/>
      <c r="J246" s="1"/>
      <c r="K246" s="1"/>
    </row>
    <row r="247" ht="12.75" customHeight="1">
      <c r="A247" s="1" t="s">
        <v>11</v>
      </c>
      <c r="B247" s="3"/>
      <c r="C247" s="3"/>
      <c r="D247" s="3"/>
      <c r="E247" s="3">
        <v>722.12</v>
      </c>
      <c r="F247" s="1"/>
      <c r="G247" s="1"/>
      <c r="H247" s="1"/>
      <c r="I247" s="1"/>
      <c r="J247" s="1"/>
      <c r="K247" s="1"/>
    </row>
    <row r="248" ht="12.75" customHeight="1">
      <c r="A248" s="1" t="s">
        <v>12</v>
      </c>
      <c r="B248" s="3"/>
      <c r="C248" s="3"/>
      <c r="D248" s="3"/>
      <c r="E248" s="3">
        <v>775.51</v>
      </c>
      <c r="F248" s="3">
        <f>D248-C248</f>
        <v>0</v>
      </c>
      <c r="G248" s="1"/>
      <c r="H248" s="1"/>
      <c r="I248" s="1"/>
      <c r="J248" s="1"/>
      <c r="K248" s="1"/>
    </row>
    <row r="249" ht="12.75" customHeight="1">
      <c r="A249" s="1" t="s">
        <v>13</v>
      </c>
      <c r="B249" s="3"/>
      <c r="C249" s="3"/>
      <c r="D249" s="3"/>
      <c r="E249" s="3">
        <v>693.74</v>
      </c>
      <c r="F249" s="1"/>
      <c r="G249" s="1"/>
      <c r="H249" s="1"/>
      <c r="I249" s="1"/>
      <c r="J249" s="1"/>
      <c r="K249" s="1"/>
    </row>
    <row r="250" ht="12.75" customHeight="1">
      <c r="A250" s="1" t="s">
        <v>14</v>
      </c>
      <c r="B250" s="3"/>
      <c r="C250" s="3"/>
      <c r="D250" s="3"/>
      <c r="E250" s="3">
        <v>203.68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>
        <f>SUM(E243:E250)</f>
        <v>3829</v>
      </c>
      <c r="F251" s="1"/>
      <c r="G251" s="1"/>
      <c r="H251" s="1"/>
      <c r="I251" s="1"/>
      <c r="J251" s="1"/>
      <c r="K251" s="1"/>
    </row>
    <row r="252" ht="12.75" customHeight="1">
      <c r="A252" s="6" t="s">
        <v>54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144.0</v>
      </c>
      <c r="D255" s="3">
        <v>145.0</v>
      </c>
      <c r="E255" s="3">
        <f t="shared" ref="E255:E256" si="43">F255*B255</f>
        <v>91.53</v>
      </c>
      <c r="F255" s="3">
        <f t="shared" ref="F255:F256" si="44">D255-C255</f>
        <v>1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14576.0</v>
      </c>
      <c r="D256" s="3">
        <v>14699.0</v>
      </c>
      <c r="E256" s="3">
        <f t="shared" si="43"/>
        <v>499.38</v>
      </c>
      <c r="F256" s="3">
        <f t="shared" si="44"/>
        <v>123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/>
      <c r="C258" s="3"/>
      <c r="D258" s="3"/>
      <c r="E258" s="3">
        <v>600.31</v>
      </c>
      <c r="F258" s="3">
        <f>D258-C258</f>
        <v>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722.12</v>
      </c>
      <c r="F259" s="1"/>
      <c r="G259" s="1"/>
      <c r="H259" s="1"/>
      <c r="I259" s="1"/>
      <c r="J259" s="1"/>
      <c r="K259" s="1"/>
    </row>
    <row r="260" ht="12.75" customHeight="1">
      <c r="A260" s="1" t="s">
        <v>12</v>
      </c>
      <c r="B260" s="3"/>
      <c r="C260" s="3"/>
      <c r="D260" s="3"/>
      <c r="E260" s="3">
        <v>775.51</v>
      </c>
      <c r="F260" s="3">
        <f>D260-C260</f>
        <v>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693.74</v>
      </c>
      <c r="F261" s="1"/>
      <c r="G261" s="1"/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203.68</v>
      </c>
      <c r="F262" s="1"/>
      <c r="G262" s="1"/>
      <c r="H262" s="1"/>
      <c r="I262" s="1"/>
      <c r="J262" s="1"/>
      <c r="K262" s="1"/>
    </row>
    <row r="263" ht="15.75" customHeight="1">
      <c r="A263" s="4" t="s">
        <v>16</v>
      </c>
      <c r="B263" s="4"/>
      <c r="C263" s="4"/>
      <c r="D263" s="4"/>
      <c r="E263" s="5">
        <f>SUM(E255:E262)</f>
        <v>3660.33</v>
      </c>
      <c r="F263" s="1"/>
      <c r="G263" s="1"/>
      <c r="H263" s="1"/>
      <c r="I263" s="1"/>
      <c r="J263" s="1"/>
      <c r="K263" s="1"/>
    </row>
    <row r="264" ht="12.75" customHeight="1">
      <c r="A264" s="6" t="s">
        <v>54</v>
      </c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 t="s">
        <v>47</v>
      </c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1"/>
      <c r="H266" s="1"/>
      <c r="I266" s="1"/>
      <c r="J266" s="1"/>
      <c r="K266" s="1"/>
    </row>
    <row r="267" ht="12.75" customHeight="1">
      <c r="A267" s="1" t="s">
        <v>6</v>
      </c>
      <c r="B267" s="3">
        <v>91.53</v>
      </c>
      <c r="C267" s="3">
        <v>141.0</v>
      </c>
      <c r="D267" s="3">
        <v>144.0</v>
      </c>
      <c r="E267" s="3">
        <f t="shared" ref="E267:E268" si="45">F267*B267</f>
        <v>274.59</v>
      </c>
      <c r="F267" s="3">
        <f t="shared" ref="F267:F268" si="46">D267-C267</f>
        <v>3</v>
      </c>
      <c r="G267" s="1"/>
      <c r="H267" s="1"/>
      <c r="I267" s="1"/>
      <c r="J267" s="1"/>
      <c r="K267" s="1"/>
    </row>
    <row r="268" ht="12.75" customHeight="1">
      <c r="A268" s="1" t="s">
        <v>7</v>
      </c>
      <c r="B268" s="3">
        <v>4.06</v>
      </c>
      <c r="C268" s="3">
        <v>14456.0</v>
      </c>
      <c r="D268" s="3">
        <v>14576.0</v>
      </c>
      <c r="E268" s="3">
        <f t="shared" si="45"/>
        <v>487.2</v>
      </c>
      <c r="F268" s="3">
        <f t="shared" si="46"/>
        <v>120</v>
      </c>
      <c r="G268" s="1"/>
      <c r="H268" s="1"/>
      <c r="I268" s="1"/>
      <c r="J268" s="1"/>
      <c r="K268" s="1"/>
    </row>
    <row r="269" ht="12.75" customHeight="1">
      <c r="A269" s="1" t="s">
        <v>8</v>
      </c>
      <c r="B269" s="3"/>
      <c r="C269" s="3"/>
      <c r="D269" s="3"/>
      <c r="E269" s="3">
        <v>74.06</v>
      </c>
      <c r="F269" s="1"/>
      <c r="G269" s="1"/>
      <c r="H269" s="1"/>
      <c r="I269" s="1"/>
      <c r="J269" s="1"/>
      <c r="K269" s="1"/>
    </row>
    <row r="270" ht="12.75" customHeight="1">
      <c r="A270" s="1" t="s">
        <v>9</v>
      </c>
      <c r="B270" s="3"/>
      <c r="C270" s="3"/>
      <c r="D270" s="3"/>
      <c r="E270" s="3">
        <v>600.31</v>
      </c>
      <c r="F270" s="3">
        <f>D270-C270</f>
        <v>0</v>
      </c>
      <c r="G270" s="1"/>
      <c r="H270" s="1"/>
      <c r="I270" s="1"/>
      <c r="J270" s="1"/>
      <c r="K270" s="1"/>
    </row>
    <row r="271" ht="12.75" customHeight="1">
      <c r="A271" s="1" t="s">
        <v>11</v>
      </c>
      <c r="B271" s="3"/>
      <c r="C271" s="3"/>
      <c r="D271" s="3"/>
      <c r="E271" s="3">
        <v>722.12</v>
      </c>
      <c r="F271" s="1"/>
      <c r="G271" s="1"/>
      <c r="H271" s="1"/>
      <c r="I271" s="1"/>
      <c r="J271" s="1"/>
      <c r="K271" s="1"/>
    </row>
    <row r="272" ht="12.75" customHeight="1">
      <c r="A272" s="1" t="s">
        <v>12</v>
      </c>
      <c r="B272" s="3"/>
      <c r="C272" s="3"/>
      <c r="D272" s="3"/>
      <c r="E272" s="3">
        <v>775.51</v>
      </c>
      <c r="F272" s="3">
        <f>D272-C272</f>
        <v>0</v>
      </c>
      <c r="G272" s="1"/>
      <c r="H272" s="1"/>
      <c r="I272" s="1"/>
      <c r="J272" s="1"/>
      <c r="K272" s="1"/>
    </row>
    <row r="273" ht="12.75" customHeight="1">
      <c r="A273" s="1" t="s">
        <v>13</v>
      </c>
      <c r="B273" s="3"/>
      <c r="C273" s="3"/>
      <c r="D273" s="3"/>
      <c r="E273" s="3">
        <v>693.74</v>
      </c>
      <c r="F273" s="1"/>
      <c r="G273" s="1"/>
      <c r="H273" s="1"/>
      <c r="I273" s="1"/>
      <c r="J273" s="1"/>
      <c r="K273" s="1"/>
    </row>
    <row r="274" ht="12.75" customHeight="1">
      <c r="A274" s="1" t="s">
        <v>14</v>
      </c>
      <c r="B274" s="3"/>
      <c r="C274" s="3"/>
      <c r="D274" s="3"/>
      <c r="E274" s="3">
        <v>203.68</v>
      </c>
      <c r="F274" s="1"/>
      <c r="G274" s="1"/>
      <c r="H274" s="1"/>
      <c r="I274" s="1"/>
      <c r="J274" s="1"/>
      <c r="K274" s="1"/>
    </row>
    <row r="275" ht="15.75" customHeight="1">
      <c r="A275" s="4" t="s">
        <v>16</v>
      </c>
      <c r="B275" s="4"/>
      <c r="C275" s="4"/>
      <c r="D275" s="4"/>
      <c r="E275" s="5">
        <f>SUM(E267:E274)</f>
        <v>3831.21</v>
      </c>
      <c r="F275" s="1"/>
      <c r="G275" s="1"/>
      <c r="H275" s="1"/>
      <c r="I275" s="1"/>
      <c r="J275" s="1"/>
      <c r="K275" s="1"/>
    </row>
    <row r="276" ht="12.75" customHeight="1">
      <c r="A276" s="6" t="s">
        <v>54</v>
      </c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1"/>
      <c r="B277" s="2" t="s">
        <v>48</v>
      </c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/>
      <c r="H278" s="1"/>
      <c r="I278" s="1"/>
      <c r="J278" s="1"/>
      <c r="K278" s="1"/>
    </row>
    <row r="279" ht="12.75" customHeight="1">
      <c r="A279" s="1" t="s">
        <v>6</v>
      </c>
      <c r="B279" s="3">
        <v>91.53</v>
      </c>
      <c r="C279" s="3">
        <v>139.0</v>
      </c>
      <c r="D279" s="3">
        <v>141.0</v>
      </c>
      <c r="E279" s="3">
        <f t="shared" ref="E279:E280" si="47">F279*B279</f>
        <v>183.06</v>
      </c>
      <c r="F279" s="3">
        <f t="shared" ref="F279:F280" si="48">D279-C279</f>
        <v>2</v>
      </c>
      <c r="G279" s="1"/>
      <c r="H279" s="1"/>
      <c r="I279" s="1"/>
      <c r="J279" s="1"/>
      <c r="K279" s="1"/>
    </row>
    <row r="280" ht="12.75" customHeight="1">
      <c r="A280" s="1" t="s">
        <v>7</v>
      </c>
      <c r="B280" s="3">
        <v>4.06</v>
      </c>
      <c r="C280" s="3">
        <v>14321.0</v>
      </c>
      <c r="D280" s="3">
        <v>14456.0</v>
      </c>
      <c r="E280" s="3">
        <f t="shared" si="47"/>
        <v>548.1</v>
      </c>
      <c r="F280" s="3">
        <f t="shared" si="48"/>
        <v>135</v>
      </c>
      <c r="G280" s="1"/>
      <c r="H280" s="1"/>
      <c r="I280" s="1"/>
      <c r="J280" s="1"/>
      <c r="K280" s="1"/>
    </row>
    <row r="281" ht="12.75" customHeight="1">
      <c r="A281" s="1" t="s">
        <v>8</v>
      </c>
      <c r="B281" s="3"/>
      <c r="C281" s="3"/>
      <c r="D281" s="3"/>
      <c r="E281" s="3">
        <v>88.88</v>
      </c>
      <c r="F281" s="1"/>
      <c r="G281" s="1"/>
      <c r="H281" s="1"/>
      <c r="I281" s="1"/>
      <c r="J281" s="1"/>
      <c r="K281" s="1"/>
    </row>
    <row r="282" ht="12.75" customHeight="1">
      <c r="A282" s="1" t="s">
        <v>9</v>
      </c>
      <c r="B282" s="3"/>
      <c r="C282" s="3"/>
      <c r="D282" s="3"/>
      <c r="E282" s="3">
        <v>600.31</v>
      </c>
      <c r="F282" s="3">
        <f>D282-C282</f>
        <v>0</v>
      </c>
      <c r="G282" s="1"/>
      <c r="H282" s="1"/>
      <c r="I282" s="1"/>
      <c r="J282" s="1"/>
      <c r="K282" s="1"/>
    </row>
    <row r="283" ht="12.75" customHeight="1">
      <c r="A283" s="1" t="s">
        <v>11</v>
      </c>
      <c r="B283" s="3"/>
      <c r="C283" s="3"/>
      <c r="D283" s="3"/>
      <c r="E283" s="3">
        <v>777.02</v>
      </c>
      <c r="F283" s="1"/>
      <c r="G283" s="1"/>
      <c r="H283" s="1"/>
      <c r="I283" s="1"/>
      <c r="J283" s="1"/>
      <c r="K283" s="1"/>
    </row>
    <row r="284" ht="12.75" customHeight="1">
      <c r="A284" s="1" t="s">
        <v>12</v>
      </c>
      <c r="B284" s="3"/>
      <c r="C284" s="3"/>
      <c r="D284" s="3"/>
      <c r="E284" s="3">
        <v>776.22</v>
      </c>
      <c r="F284" s="3">
        <f>D284-C284</f>
        <v>0</v>
      </c>
      <c r="G284" s="1"/>
      <c r="H284" s="1"/>
      <c r="I284" s="1"/>
      <c r="J284" s="1"/>
      <c r="K284" s="1"/>
    </row>
    <row r="285" ht="12.75" customHeight="1">
      <c r="A285" s="1" t="s">
        <v>13</v>
      </c>
      <c r="B285" s="3"/>
      <c r="C285" s="3"/>
      <c r="D285" s="3"/>
      <c r="E285" s="3">
        <v>654.52</v>
      </c>
      <c r="F285" s="1"/>
      <c r="G285" s="1"/>
      <c r="H285" s="1"/>
      <c r="I285" s="1"/>
      <c r="J285" s="1"/>
      <c r="K285" s="1"/>
    </row>
    <row r="286" ht="12.75" customHeight="1">
      <c r="A286" s="1" t="s">
        <v>14</v>
      </c>
      <c r="B286" s="3"/>
      <c r="C286" s="3"/>
      <c r="D286" s="3"/>
      <c r="E286" s="3">
        <v>203.68</v>
      </c>
      <c r="F286" s="1"/>
      <c r="G286" s="1"/>
      <c r="H286" s="1"/>
      <c r="I286" s="1"/>
      <c r="J286" s="1"/>
      <c r="K286" s="1"/>
    </row>
    <row r="287" ht="15.75" customHeight="1">
      <c r="A287" s="4" t="s">
        <v>16</v>
      </c>
      <c r="B287" s="4"/>
      <c r="C287" s="4"/>
      <c r="D287" s="4"/>
      <c r="E287" s="5">
        <f>SUM(E279:E286)</f>
        <v>3831.79</v>
      </c>
      <c r="F287" s="1"/>
      <c r="G287" s="1"/>
      <c r="H287" s="1"/>
      <c r="I287" s="1"/>
      <c r="J287" s="1"/>
      <c r="K287" s="1"/>
    </row>
    <row r="288" ht="12.75" customHeight="1">
      <c r="A288" s="6" t="s">
        <v>54</v>
      </c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1"/>
      <c r="B289" s="2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1"/>
      <c r="H299" s="1"/>
      <c r="I299" s="1"/>
      <c r="J299" s="1"/>
      <c r="K299" s="1"/>
    </row>
    <row r="300" ht="12.75" customHeight="1">
      <c r="A300" s="6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4"/>
      <c r="B311" s="4"/>
      <c r="C311" s="4"/>
      <c r="D311" s="4"/>
      <c r="E311" s="5"/>
      <c r="F311" s="1"/>
      <c r="G311" s="1"/>
      <c r="H311" s="1"/>
      <c r="I311" s="1"/>
      <c r="J311" s="1"/>
      <c r="K311" s="1"/>
    </row>
    <row r="312" ht="12.75" customHeight="1">
      <c r="A312" s="6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1"/>
      <c r="B313" s="2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4"/>
      <c r="B323" s="4"/>
      <c r="C323" s="4"/>
      <c r="D323" s="4"/>
      <c r="E323" s="5"/>
      <c r="F323" s="1"/>
      <c r="G323" s="1"/>
      <c r="H323" s="1"/>
      <c r="I323" s="1"/>
      <c r="J323" s="1"/>
      <c r="K323" s="1"/>
    </row>
    <row r="324" ht="12.75" customHeight="1">
      <c r="A324" s="6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B325" s="2"/>
    </row>
    <row r="326" ht="12.75" customHeight="1">
      <c r="B326" s="7"/>
      <c r="C326" s="7"/>
      <c r="D326" s="7"/>
      <c r="E326" s="7"/>
      <c r="F326" s="7"/>
    </row>
    <row r="327" ht="12.75" customHeight="1">
      <c r="A327" s="7"/>
      <c r="B327" s="3"/>
      <c r="C327" s="3"/>
      <c r="D327" s="3"/>
      <c r="E327" s="3"/>
      <c r="F327" s="3"/>
    </row>
    <row r="328" ht="12.75" customHeight="1">
      <c r="A328" s="7"/>
      <c r="B328" s="3"/>
      <c r="C328" s="3"/>
      <c r="D328" s="3"/>
      <c r="E328" s="3"/>
      <c r="F328" s="3"/>
    </row>
    <row r="329" ht="12.75" customHeight="1">
      <c r="A329" s="7"/>
      <c r="B329" s="3"/>
      <c r="C329" s="3"/>
      <c r="D329" s="3"/>
      <c r="E329" s="3"/>
    </row>
    <row r="330" ht="12.75" customHeight="1">
      <c r="A330" s="7"/>
      <c r="B330" s="3"/>
      <c r="C330" s="3"/>
      <c r="D330" s="3"/>
      <c r="E330" s="3"/>
      <c r="F330" s="3"/>
    </row>
    <row r="331" ht="12.75" customHeight="1">
      <c r="A331" s="7"/>
      <c r="B331" s="3"/>
      <c r="C331" s="3"/>
      <c r="D331" s="3"/>
      <c r="E331" s="3"/>
    </row>
    <row r="332" ht="12.75" customHeight="1">
      <c r="A332" s="7"/>
      <c r="B332" s="3"/>
      <c r="C332" s="3"/>
      <c r="D332" s="3"/>
      <c r="E332" s="3"/>
      <c r="F332" s="3"/>
    </row>
    <row r="333" ht="12.75" customHeight="1">
      <c r="A333" s="1"/>
      <c r="B333" s="2"/>
      <c r="E333" s="1"/>
      <c r="F333" s="1"/>
      <c r="G333" s="1"/>
      <c r="H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</row>
    <row r="335" ht="15.75" customHeight="1">
      <c r="A335" s="1"/>
      <c r="B335" s="3"/>
      <c r="C335" s="3"/>
      <c r="D335" s="3"/>
      <c r="E335" s="3"/>
      <c r="F335" s="3"/>
      <c r="G335" s="1"/>
      <c r="H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</row>
    <row r="337" ht="15.75" customHeight="1">
      <c r="A337" s="1"/>
      <c r="B337" s="3"/>
      <c r="C337" s="3"/>
      <c r="D337" s="3"/>
      <c r="E337" s="3"/>
      <c r="F337" s="1"/>
      <c r="G337" s="1"/>
      <c r="H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</row>
    <row r="343" ht="12.75" customHeight="1">
      <c r="A343" s="4"/>
      <c r="B343" s="4"/>
      <c r="C343" s="4"/>
      <c r="D343" s="4"/>
      <c r="E343" s="5"/>
      <c r="F343" s="1"/>
      <c r="G343" s="1"/>
      <c r="H343" s="1"/>
    </row>
    <row r="344" ht="12.75" customHeight="1">
      <c r="A344" s="6"/>
      <c r="B344" s="3"/>
      <c r="C344" s="3"/>
      <c r="D344" s="3"/>
      <c r="E344" s="3"/>
      <c r="F344" s="1"/>
      <c r="G344" s="1"/>
      <c r="H344" s="1"/>
    </row>
    <row r="345" ht="12.75" customHeight="1">
      <c r="A345" s="1"/>
      <c r="B345" s="2"/>
      <c r="E345" s="1"/>
      <c r="F345" s="1"/>
      <c r="G345" s="1"/>
      <c r="H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</row>
    <row r="347" ht="15.75" customHeight="1">
      <c r="A347" s="1"/>
      <c r="B347" s="3"/>
      <c r="C347" s="3"/>
      <c r="D347" s="3"/>
      <c r="E347" s="3"/>
      <c r="F347" s="3"/>
      <c r="G347" s="1"/>
      <c r="H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</row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:D1"/>
    <mergeCell ref="B13:D13"/>
    <mergeCell ref="B25:D25"/>
    <mergeCell ref="B37:D37"/>
    <mergeCell ref="B49:D49"/>
    <mergeCell ref="B61:D61"/>
    <mergeCell ref="B73:D73"/>
    <mergeCell ref="B85:D85"/>
    <mergeCell ref="B97:D97"/>
    <mergeCell ref="B109:D109"/>
    <mergeCell ref="B121:D121"/>
    <mergeCell ref="B133:D133"/>
    <mergeCell ref="B145:D145"/>
    <mergeCell ref="B157:D157"/>
    <mergeCell ref="B169:D169"/>
    <mergeCell ref="B181:D181"/>
    <mergeCell ref="B193:D193"/>
    <mergeCell ref="B205:D205"/>
    <mergeCell ref="B217:D217"/>
    <mergeCell ref="B229:D229"/>
    <mergeCell ref="B241:D241"/>
    <mergeCell ref="B333:D333"/>
    <mergeCell ref="B345:D345"/>
    <mergeCell ref="B357:D357"/>
    <mergeCell ref="B369:D369"/>
    <mergeCell ref="B253:D253"/>
    <mergeCell ref="B265:D265"/>
    <mergeCell ref="B277:D277"/>
    <mergeCell ref="B289:D289"/>
    <mergeCell ref="B301:D301"/>
    <mergeCell ref="B313:D313"/>
    <mergeCell ref="B325:D3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74352.0</v>
      </c>
      <c r="D3" s="3">
        <v>74412.0</v>
      </c>
      <c r="E3" s="3">
        <f>F3*B3</f>
        <v>309</v>
      </c>
      <c r="F3" s="3">
        <f>D3-C3</f>
        <v>60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1205.0</v>
      </c>
      <c r="D5" s="3">
        <v>1206.0</v>
      </c>
      <c r="E5" s="3">
        <f t="shared" ref="E5:E6" si="1">F5*B5</f>
        <v>43.57</v>
      </c>
      <c r="F5" s="3">
        <f>D5-C5</f>
        <v>1</v>
      </c>
      <c r="G5" s="1"/>
    </row>
    <row r="6">
      <c r="A6" s="1" t="s">
        <v>10</v>
      </c>
      <c r="B6" s="3">
        <v>32.02</v>
      </c>
      <c r="C6" s="3"/>
      <c r="D6" s="3"/>
      <c r="E6" s="3">
        <f t="shared" si="1"/>
        <v>96.06</v>
      </c>
      <c r="F6" s="3">
        <f>F5+F8</f>
        <v>3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2.0</v>
      </c>
      <c r="D8" s="3">
        <v>4.0</v>
      </c>
      <c r="E8" s="3">
        <f>B8*F8</f>
        <v>423.34</v>
      </c>
      <c r="F8" s="3">
        <f>D8-C8</f>
        <v>2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55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53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>
        <f>SUM(E3:E13)</f>
        <v>5807.37</v>
      </c>
      <c r="F14" s="1"/>
      <c r="G14" s="3">
        <f>E14+24000</f>
        <v>29807.37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74290.0</v>
      </c>
      <c r="D18" s="3">
        <v>74352.0</v>
      </c>
      <c r="E18" s="3">
        <f>F18*B18</f>
        <v>319.3</v>
      </c>
      <c r="F18" s="3">
        <f>D18-C18</f>
        <v>62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1203.0</v>
      </c>
      <c r="D20" s="3">
        <v>1205.0</v>
      </c>
      <c r="E20" s="3">
        <f t="shared" ref="E20:E21" si="2">F20*B20</f>
        <v>87.14</v>
      </c>
      <c r="F20" s="3">
        <f>D20-C20</f>
        <v>2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>
        <f t="shared" si="2"/>
        <v>96.06</v>
      </c>
      <c r="F21" s="3">
        <f>F20+F23</f>
        <v>3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1.0</v>
      </c>
      <c r="D23" s="3">
        <v>2.0</v>
      </c>
      <c r="E23" s="3">
        <f>B23*F23</f>
        <v>211.67</v>
      </c>
      <c r="F23" s="3">
        <f>D23-C23</f>
        <v>1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55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53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>
        <f>SUM(E18:E28)</f>
        <v>5649.57</v>
      </c>
      <c r="F29" s="1"/>
      <c r="G29" s="3">
        <f>E29+24000</f>
        <v>29649.57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74237.0</v>
      </c>
      <c r="D33" s="3">
        <v>74290.0</v>
      </c>
      <c r="E33" s="3">
        <f>F33*B33</f>
        <v>272.95</v>
      </c>
      <c r="F33" s="3">
        <f>D33-C33</f>
        <v>53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1202.0</v>
      </c>
      <c r="D35" s="3">
        <v>1203.0</v>
      </c>
      <c r="E35" s="3">
        <f t="shared" ref="E35:E36" si="3">F35*B35</f>
        <v>43.57</v>
      </c>
      <c r="F35" s="3">
        <f>D35-C35</f>
        <v>1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>
        <f t="shared" si="3"/>
        <v>64.04</v>
      </c>
      <c r="F36" s="3">
        <f>F35+F38</f>
        <v>2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0.0</v>
      </c>
      <c r="D38" s="3">
        <v>1.0</v>
      </c>
      <c r="E38" s="3">
        <f>B38*F38</f>
        <v>211.67</v>
      </c>
      <c r="F38" s="3">
        <f>D38-C38</f>
        <v>1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55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53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>
        <f>SUM(E33:E43)</f>
        <v>5527.63</v>
      </c>
      <c r="F44" s="1"/>
      <c r="G44" s="3">
        <f>E44+24000</f>
        <v>29527.63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74197.0</v>
      </c>
      <c r="D48" s="3">
        <v>74237.0</v>
      </c>
      <c r="E48" s="3">
        <f>F48*B48</f>
        <v>206</v>
      </c>
      <c r="F48" s="3">
        <f>D48-C48</f>
        <v>40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1201.0</v>
      </c>
      <c r="D50" s="3">
        <v>1202.0</v>
      </c>
      <c r="E50" s="3">
        <f t="shared" ref="E50:E51" si="4">F50*B50</f>
        <v>43.57</v>
      </c>
      <c r="F50" s="3">
        <f>D50-C50</f>
        <v>1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>
        <f t="shared" si="4"/>
        <v>32.02</v>
      </c>
      <c r="F51" s="3">
        <f>F50+F53</f>
        <v>1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0.0</v>
      </c>
      <c r="D53" s="3">
        <v>0.0</v>
      </c>
      <c r="E53" s="3">
        <f>B53*F53</f>
        <v>0</v>
      </c>
      <c r="F53" s="3">
        <f>D53-C53</f>
        <v>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55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53</v>
      </c>
      <c r="B58" s="3"/>
      <c r="C58" s="3"/>
      <c r="D58" s="3"/>
      <c r="E58" s="3">
        <v>245.0</v>
      </c>
      <c r="F58" s="1"/>
      <c r="G58" s="3">
        <f>G59-2200</f>
        <v>27016.99</v>
      </c>
    </row>
    <row r="59" ht="15.75" customHeight="1">
      <c r="A59" s="4" t="s">
        <v>16</v>
      </c>
      <c r="B59" s="4"/>
      <c r="C59" s="4"/>
      <c r="D59" s="4"/>
      <c r="E59" s="5">
        <f>SUM(E48:E58)</f>
        <v>5216.99</v>
      </c>
      <c r="F59" s="1"/>
      <c r="G59" s="3">
        <f>E59+24000</f>
        <v>29216.99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74104.0</v>
      </c>
      <c r="D63" s="3">
        <v>74197.0</v>
      </c>
      <c r="E63" s="3">
        <f>F63*B63</f>
        <v>478.95</v>
      </c>
      <c r="F63" s="3">
        <f>D63-C63</f>
        <v>93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1196.0</v>
      </c>
      <c r="D65" s="3">
        <v>1201.0</v>
      </c>
      <c r="E65" s="3">
        <f t="shared" ref="E65:E66" si="5">F65*B65</f>
        <v>217.85</v>
      </c>
      <c r="F65" s="3">
        <f>D65-C65</f>
        <v>5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>
        <f t="shared" si="5"/>
        <v>256.16</v>
      </c>
      <c r="F66" s="3">
        <f>F65+F68</f>
        <v>8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601.0</v>
      </c>
      <c r="D68" s="3">
        <v>604.0</v>
      </c>
      <c r="E68" s="3">
        <f>B68*F68</f>
        <v>635.01</v>
      </c>
      <c r="F68" s="3">
        <f>D68-C68</f>
        <v>3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55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53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>
        <f>SUM(E63:E73)</f>
        <v>6523.37</v>
      </c>
      <c r="F74" s="1"/>
      <c r="G74" s="3">
        <f>E74+24000</f>
        <v>30523.37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74029.0</v>
      </c>
      <c r="D78" s="3">
        <v>74104.0</v>
      </c>
      <c r="E78" s="3">
        <f>F78*B78</f>
        <v>365.25</v>
      </c>
      <c r="F78" s="3">
        <f>D78-C78</f>
        <v>75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1193.0</v>
      </c>
      <c r="D80" s="3">
        <v>1196.0</v>
      </c>
      <c r="E80" s="3">
        <f t="shared" ref="E80:E81" si="6">F80*B80</f>
        <v>126.9</v>
      </c>
      <c r="F80" s="3">
        <f>D80-C80</f>
        <v>3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>
        <f t="shared" si="6"/>
        <v>123.6</v>
      </c>
      <c r="F81" s="3">
        <f>F80+F83</f>
        <v>4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205.15</v>
      </c>
      <c r="C83" s="3">
        <v>600.0</v>
      </c>
      <c r="D83" s="3">
        <v>601.0</v>
      </c>
      <c r="E83" s="3">
        <f>B83*F83</f>
        <v>205.15</v>
      </c>
      <c r="F83" s="3">
        <f>D83-C83</f>
        <v>1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55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53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>
        <f>SUM(E78:E88)</f>
        <v>5756.3</v>
      </c>
      <c r="F89" s="1"/>
      <c r="G89" s="3">
        <f>E89+24000</f>
        <v>29756.3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73957.0</v>
      </c>
      <c r="D93" s="3">
        <v>74029.0</v>
      </c>
      <c r="E93" s="3">
        <f>F93*B93</f>
        <v>350.64</v>
      </c>
      <c r="F93" s="3">
        <f>D93-C93</f>
        <v>72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1190.0</v>
      </c>
      <c r="D95" s="3">
        <v>1193.0</v>
      </c>
      <c r="E95" s="3">
        <f t="shared" ref="E95:E96" si="7">F95*B95</f>
        <v>126.9</v>
      </c>
      <c r="F95" s="3">
        <f>D95-C95</f>
        <v>3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>
        <f t="shared" si="7"/>
        <v>154.5</v>
      </c>
      <c r="F96" s="3">
        <f>F95+F98</f>
        <v>5</v>
      </c>
      <c r="G96" s="1"/>
    </row>
    <row r="97" ht="15.75" customHeight="1">
      <c r="A97" s="1" t="s">
        <v>11</v>
      </c>
      <c r="B97" s="3"/>
      <c r="C97" s="3"/>
      <c r="D97" s="3"/>
      <c r="E97" s="3">
        <v>1474.44</v>
      </c>
      <c r="F97" s="1"/>
      <c r="G97" s="1"/>
    </row>
    <row r="98" ht="15.75" customHeight="1">
      <c r="A98" s="1" t="s">
        <v>12</v>
      </c>
      <c r="B98" s="3">
        <v>205.15</v>
      </c>
      <c r="C98" s="3">
        <v>598.0</v>
      </c>
      <c r="D98" s="3">
        <v>600.0</v>
      </c>
      <c r="E98" s="3">
        <f>B98*F98</f>
        <v>410.3</v>
      </c>
      <c r="F98" s="3">
        <f>D98-C98</f>
        <v>2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55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53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>
        <f>SUM(E93:E103)</f>
        <v>5930.26</v>
      </c>
      <c r="F104" s="1"/>
      <c r="G104" s="3">
        <f>E104+24000</f>
        <v>29930.26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73875.0</v>
      </c>
      <c r="D108" s="3">
        <v>73957.0</v>
      </c>
      <c r="E108" s="3">
        <f>F108*B108</f>
        <v>399.34</v>
      </c>
      <c r="F108" s="3">
        <f>D108-C108</f>
        <v>82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1187.0</v>
      </c>
      <c r="D110" s="3">
        <v>1190.0</v>
      </c>
      <c r="E110" s="3">
        <f t="shared" ref="E110:E111" si="8">F110*B110</f>
        <v>126.9</v>
      </c>
      <c r="F110" s="3">
        <f>D110-C110</f>
        <v>3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>
        <f t="shared" si="8"/>
        <v>185.4</v>
      </c>
      <c r="F111" s="3">
        <f>F110+F113</f>
        <v>6</v>
      </c>
      <c r="G111" s="1"/>
    </row>
    <row r="112" ht="15.75" customHeight="1">
      <c r="A112" s="1" t="s">
        <v>11</v>
      </c>
      <c r="B112" s="3"/>
      <c r="C112" s="3"/>
      <c r="D112" s="3"/>
      <c r="E112" s="3">
        <v>1474.44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595.0</v>
      </c>
      <c r="D113" s="3">
        <v>598.0</v>
      </c>
      <c r="E113" s="3">
        <f>B113*F113</f>
        <v>615.45</v>
      </c>
      <c r="F113" s="3">
        <f>D113-C113</f>
        <v>3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55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53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>
        <f>SUM(E108:E118)</f>
        <v>6215.01</v>
      </c>
      <c r="F119" s="1"/>
      <c r="G119" s="3">
        <f>E119+24000</f>
        <v>30215.01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73794.0</v>
      </c>
      <c r="D123" s="3">
        <v>73875.0</v>
      </c>
      <c r="E123" s="3">
        <f>F123*B123</f>
        <v>394.47</v>
      </c>
      <c r="F123" s="3">
        <f>D123-C123</f>
        <v>81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1184.0</v>
      </c>
      <c r="D125" s="3">
        <v>1187.0</v>
      </c>
      <c r="E125" s="3">
        <f t="shared" ref="E125:E126" si="9">F125*B125</f>
        <v>126.9</v>
      </c>
      <c r="F125" s="3">
        <f>D125-C125</f>
        <v>3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>
        <f t="shared" si="9"/>
        <v>185.4</v>
      </c>
      <c r="F126" s="3">
        <f>F125+F128</f>
        <v>6</v>
      </c>
      <c r="G126" s="1"/>
    </row>
    <row r="127" ht="15.75" customHeight="1">
      <c r="A127" s="1" t="s">
        <v>11</v>
      </c>
      <c r="B127" s="3"/>
      <c r="C127" s="3"/>
      <c r="D127" s="3"/>
      <c r="E127" s="3">
        <v>1474.44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592.0</v>
      </c>
      <c r="D128" s="3">
        <v>595.0</v>
      </c>
      <c r="E128" s="3">
        <f>B128*F128</f>
        <v>615.45</v>
      </c>
      <c r="F128" s="3">
        <f>D128-C128</f>
        <v>3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55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53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>
        <f>SUM(E123:E133)</f>
        <v>6210.14</v>
      </c>
      <c r="F134" s="1"/>
      <c r="G134" s="3">
        <f>E134+24000</f>
        <v>30210.14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73744.0</v>
      </c>
      <c r="D138" s="3">
        <v>73794.0</v>
      </c>
      <c r="E138" s="3">
        <f>F138*B138</f>
        <v>243.5</v>
      </c>
      <c r="F138" s="3">
        <f>D138-C138</f>
        <v>50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1182.0</v>
      </c>
      <c r="D140" s="3">
        <v>1184.0</v>
      </c>
      <c r="E140" s="3">
        <f t="shared" ref="E140:E141" si="10">F140*B140</f>
        <v>84.6</v>
      </c>
      <c r="F140" s="3">
        <f>D140-C140</f>
        <v>2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>
        <f t="shared" si="10"/>
        <v>92.7</v>
      </c>
      <c r="F141" s="3">
        <f>F140+F143</f>
        <v>3</v>
      </c>
      <c r="G141" s="1"/>
    </row>
    <row r="142" ht="15.75" customHeight="1">
      <c r="A142" s="1" t="s">
        <v>11</v>
      </c>
      <c r="B142" s="3"/>
      <c r="C142" s="3"/>
      <c r="D142" s="3"/>
      <c r="E142" s="3">
        <v>1474.44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591.0</v>
      </c>
      <c r="D143" s="3">
        <v>592.0</v>
      </c>
      <c r="E143" s="3">
        <f>B143*F143</f>
        <v>205.15</v>
      </c>
      <c r="F143" s="3">
        <f>D143-C143</f>
        <v>1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55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53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>
        <f>SUM(E138:E148)</f>
        <v>5509.13</v>
      </c>
      <c r="F149" s="1"/>
      <c r="G149" s="3">
        <f>E149+24000</f>
        <v>29509.13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73639.0</v>
      </c>
      <c r="D153" s="3">
        <v>73744.0</v>
      </c>
      <c r="E153" s="3">
        <f>F153*B153</f>
        <v>511.35</v>
      </c>
      <c r="F153" s="3">
        <f>D153-C153</f>
        <v>105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1177.0</v>
      </c>
      <c r="D155" s="3">
        <v>1182.0</v>
      </c>
      <c r="E155" s="3">
        <f t="shared" ref="E155:E156" si="11">F155*B155</f>
        <v>211.5</v>
      </c>
      <c r="F155" s="3">
        <f>D155-C155</f>
        <v>5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>
        <f t="shared" si="11"/>
        <v>339.9</v>
      </c>
      <c r="F156" s="3">
        <f>F155+F158</f>
        <v>11</v>
      </c>
      <c r="G156" s="1"/>
    </row>
    <row r="157" ht="15.75" customHeight="1">
      <c r="A157" s="1" t="s">
        <v>11</v>
      </c>
      <c r="B157" s="3"/>
      <c r="C157" s="3"/>
      <c r="D157" s="3"/>
      <c r="E157" s="3">
        <v>1474.44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585.0</v>
      </c>
      <c r="D158" s="3">
        <v>591.0</v>
      </c>
      <c r="E158" s="3">
        <f>B158*F158</f>
        <v>1230.9</v>
      </c>
      <c r="F158" s="3">
        <f>D158-C158</f>
        <v>6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55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53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>
        <f>SUM(E153:E163)</f>
        <v>7176.83</v>
      </c>
      <c r="F164" s="1"/>
      <c r="G164" s="3">
        <f>E164+24000</f>
        <v>31176.83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73562.0</v>
      </c>
      <c r="D168" s="3">
        <v>73639.0</v>
      </c>
      <c r="E168" s="3">
        <f>F168*B168</f>
        <v>374.99</v>
      </c>
      <c r="F168" s="3">
        <f>D168-C168</f>
        <v>77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1172.0</v>
      </c>
      <c r="D170" s="3">
        <v>1177.0</v>
      </c>
      <c r="E170" s="3">
        <f t="shared" ref="E170:E171" si="12">F170*B170</f>
        <v>211.5</v>
      </c>
      <c r="F170" s="3">
        <f>D170-C170</f>
        <v>5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>
        <f t="shared" si="12"/>
        <v>278.1</v>
      </c>
      <c r="F171" s="3">
        <f>F170+F173</f>
        <v>9</v>
      </c>
      <c r="G171" s="1"/>
    </row>
    <row r="172" ht="15.75" customHeight="1">
      <c r="A172" s="1" t="s">
        <v>11</v>
      </c>
      <c r="B172" s="3"/>
      <c r="C172" s="3"/>
      <c r="D172" s="3"/>
      <c r="E172" s="3">
        <v>1674.28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581.0</v>
      </c>
      <c r="D173" s="3">
        <v>585.0</v>
      </c>
      <c r="E173" s="3">
        <f>B173*F173</f>
        <v>820.6</v>
      </c>
      <c r="F173" s="3">
        <f>D173-C173</f>
        <v>4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55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53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>
        <f>SUM(E168:E178)</f>
        <v>6768.21</v>
      </c>
      <c r="F179" s="1"/>
      <c r="G179" s="3">
        <f>E179+24000</f>
        <v>30768.21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73484.0</v>
      </c>
      <c r="D183" s="3">
        <v>73562.0</v>
      </c>
      <c r="E183" s="3">
        <f>F183*B183</f>
        <v>379.86</v>
      </c>
      <c r="F183" s="3">
        <f>D183-C183</f>
        <v>78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1168.0</v>
      </c>
      <c r="D185" s="3">
        <v>1172.0</v>
      </c>
      <c r="E185" s="3">
        <f t="shared" ref="E185:E186" si="13">F185*B185</f>
        <v>169.2</v>
      </c>
      <c r="F185" s="3">
        <f>D185-C185</f>
        <v>4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>
        <f t="shared" si="13"/>
        <v>278.1</v>
      </c>
      <c r="F186" s="3">
        <f>F185+F188</f>
        <v>9</v>
      </c>
      <c r="G186" s="1"/>
    </row>
    <row r="187" ht="15.75" customHeight="1">
      <c r="A187" s="1" t="s">
        <v>11</v>
      </c>
      <c r="B187" s="3"/>
      <c r="C187" s="3"/>
      <c r="D187" s="3"/>
      <c r="E187" s="3">
        <v>1674.28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576.0</v>
      </c>
      <c r="D188" s="3">
        <v>581.0</v>
      </c>
      <c r="E188" s="3">
        <f>B188*F188</f>
        <v>1025.75</v>
      </c>
      <c r="F188" s="3">
        <f>D188-C188</f>
        <v>5</v>
      </c>
      <c r="G188" s="1"/>
    </row>
    <row r="189" ht="15.75" customHeight="1">
      <c r="A189" s="1" t="s">
        <v>13</v>
      </c>
      <c r="B189" s="3"/>
      <c r="C189" s="3"/>
      <c r="D189" s="3"/>
      <c r="E189" s="3">
        <v>1768.42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1093.88</v>
      </c>
      <c r="F190" s="1"/>
      <c r="G190" s="1"/>
    </row>
    <row r="191" ht="15.75" customHeight="1">
      <c r="A191" s="1" t="s">
        <v>55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53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>
        <f>SUM(E183:E193)</f>
        <v>6816.45</v>
      </c>
      <c r="F194" s="1"/>
      <c r="G194" s="3">
        <f>E194+24000</f>
        <v>30816.45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73399.0</v>
      </c>
      <c r="D198" s="3">
        <v>73484.0</v>
      </c>
      <c r="E198" s="3">
        <f>F198*B198</f>
        <v>413.95</v>
      </c>
      <c r="F198" s="3">
        <f>D198-C198</f>
        <v>85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1163.0</v>
      </c>
      <c r="D200" s="3">
        <v>1168.0</v>
      </c>
      <c r="E200" s="3">
        <f t="shared" ref="E200:E201" si="14">F200*B200</f>
        <v>211.5</v>
      </c>
      <c r="F200" s="3">
        <f>D200-C200</f>
        <v>5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>
        <f t="shared" si="14"/>
        <v>278.1</v>
      </c>
      <c r="F201" s="3">
        <f>F200+F203</f>
        <v>9</v>
      </c>
      <c r="G201" s="1"/>
    </row>
    <row r="202" ht="15.75" customHeight="1">
      <c r="A202" s="1" t="s">
        <v>11</v>
      </c>
      <c r="B202" s="3"/>
      <c r="C202" s="3"/>
      <c r="D202" s="3"/>
      <c r="E202" s="3">
        <v>1674.28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572.0</v>
      </c>
      <c r="D203" s="3">
        <v>576.0</v>
      </c>
      <c r="E203" s="3">
        <f>B203*F203</f>
        <v>820.6</v>
      </c>
      <c r="F203" s="3">
        <f>D203-C203</f>
        <v>4</v>
      </c>
      <c r="G203" s="1"/>
    </row>
    <row r="204" ht="15.75" customHeight="1">
      <c r="A204" s="1" t="s">
        <v>13</v>
      </c>
      <c r="B204" s="3"/>
      <c r="C204" s="3"/>
      <c r="D204" s="3"/>
      <c r="E204" s="3">
        <v>1768.42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1093.88</v>
      </c>
      <c r="F205" s="1"/>
      <c r="G205" s="1"/>
    </row>
    <row r="206" ht="15.75" customHeight="1">
      <c r="A206" s="1" t="s">
        <v>55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53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>
        <f>SUM(E198:E208)</f>
        <v>6687.69</v>
      </c>
      <c r="F209" s="1"/>
      <c r="G209" s="3">
        <f>E209-1480</f>
        <v>5207.69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4.75</v>
      </c>
      <c r="C213" s="3">
        <v>73260.0</v>
      </c>
      <c r="D213" s="3">
        <v>73399.0</v>
      </c>
      <c r="E213" s="3">
        <f>F213*B213</f>
        <v>660.25</v>
      </c>
      <c r="F213" s="3">
        <f>D213-C213</f>
        <v>139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1159.0</v>
      </c>
      <c r="D215" s="3">
        <v>1163.0</v>
      </c>
      <c r="E215" s="3">
        <f t="shared" ref="E215:E216" si="15">F215*B215</f>
        <v>169.2</v>
      </c>
      <c r="F215" s="3">
        <f>D215-C215</f>
        <v>4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>
        <f t="shared" si="15"/>
        <v>216.3</v>
      </c>
      <c r="F216" s="3">
        <f>F215+F218</f>
        <v>7</v>
      </c>
      <c r="G216" s="1"/>
    </row>
    <row r="217" ht="15.75" customHeight="1">
      <c r="A217" s="1" t="s">
        <v>11</v>
      </c>
      <c r="B217" s="3"/>
      <c r="C217" s="3"/>
      <c r="D217" s="3"/>
      <c r="E217" s="3">
        <v>1674.28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569.0</v>
      </c>
      <c r="D218" s="3">
        <v>572.0</v>
      </c>
      <c r="E218" s="3">
        <f>B218*F218</f>
        <v>615.45</v>
      </c>
      <c r="F218" s="3">
        <f>D218-C218</f>
        <v>3</v>
      </c>
      <c r="G218" s="1"/>
    </row>
    <row r="219" ht="15.75" customHeight="1">
      <c r="A219" s="1" t="s">
        <v>13</v>
      </c>
      <c r="B219" s="3"/>
      <c r="C219" s="3"/>
      <c r="D219" s="3"/>
      <c r="E219" s="3">
        <v>1768.42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1093.88</v>
      </c>
      <c r="F220" s="1"/>
      <c r="G220" s="1"/>
    </row>
    <row r="221" ht="15.75" customHeight="1">
      <c r="A221" s="1" t="s">
        <v>55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53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>
        <f>SUM(E213:E223)</f>
        <v>6624.74</v>
      </c>
      <c r="F224" s="1"/>
      <c r="G224" s="3">
        <f>E224-E213</f>
        <v>5964.49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73260.0</v>
      </c>
      <c r="D228" s="3">
        <v>73260.0</v>
      </c>
      <c r="E228" s="3">
        <f>F228*B228</f>
        <v>0</v>
      </c>
      <c r="F228" s="3">
        <f>D228-C228</f>
        <v>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1159.0</v>
      </c>
      <c r="D230" s="3">
        <v>1159.0</v>
      </c>
      <c r="E230" s="3">
        <f>F230*D229</f>
        <v>0</v>
      </c>
      <c r="F230" s="3">
        <f>D230-C230</f>
        <v>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>
        <f>F231*B231</f>
        <v>0</v>
      </c>
      <c r="F231" s="3">
        <f>F230+F233</f>
        <v>0</v>
      </c>
      <c r="G231" s="1"/>
    </row>
    <row r="232" ht="15.75" customHeight="1">
      <c r="A232" s="1" t="s">
        <v>11</v>
      </c>
      <c r="B232" s="3"/>
      <c r="C232" s="3"/>
      <c r="D232" s="3"/>
      <c r="E232" s="3">
        <v>1674.28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569.0</v>
      </c>
      <c r="D233" s="3">
        <v>569.0</v>
      </c>
      <c r="E233" s="3">
        <f>B233*F233</f>
        <v>0</v>
      </c>
      <c r="F233" s="3">
        <f>D233-C233</f>
        <v>0</v>
      </c>
      <c r="G233" s="1"/>
    </row>
    <row r="234" ht="15.75" customHeight="1">
      <c r="A234" s="1" t="s">
        <v>13</v>
      </c>
      <c r="B234" s="3"/>
      <c r="C234" s="3"/>
      <c r="D234" s="3"/>
      <c r="E234" s="3">
        <v>1768.42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1093.88</v>
      </c>
      <c r="F235" s="1"/>
      <c r="G235" s="1"/>
    </row>
    <row r="236" ht="15.75" customHeight="1">
      <c r="A236" s="1" t="s">
        <v>55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53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>
        <f>SUM(E228:E238)</f>
        <v>4963.54</v>
      </c>
      <c r="F239" s="1"/>
      <c r="G239" s="3"/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D1"/>
    <mergeCell ref="B16:D16"/>
    <mergeCell ref="B31:D31"/>
    <mergeCell ref="B46:D46"/>
    <mergeCell ref="B61:D61"/>
    <mergeCell ref="B76:D76"/>
    <mergeCell ref="B91:D91"/>
    <mergeCell ref="B211:D211"/>
    <mergeCell ref="B226:D226"/>
    <mergeCell ref="B106:D106"/>
    <mergeCell ref="B121:D121"/>
    <mergeCell ref="B136:D136"/>
    <mergeCell ref="B151:D151"/>
    <mergeCell ref="B166:D166"/>
    <mergeCell ref="B181:D181"/>
    <mergeCell ref="B196:D196"/>
  </mergeCells>
  <drawing r:id="rId1"/>
</worksheet>
</file>