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\code\models\"/>
    </mc:Choice>
  </mc:AlternateContent>
  <xr:revisionPtr revIDLastSave="0" documentId="13_ncr:1_{AB077871-63C8-4B14-931C-5AE53B10D6F4}" xr6:coauthVersionLast="47" xr6:coauthVersionMax="47" xr10:uidLastSave="{00000000-0000-0000-0000-000000000000}"/>
  <bookViews>
    <workbookView xWindow="35980" yWindow="6810" windowWidth="24920" windowHeight="13030" activeTab="1" xr2:uid="{771A6CC8-AEB2-4876-A4D3-6481F379D1E5}"/>
  </bookViews>
  <sheets>
    <sheet name="Main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2" l="1"/>
  <c r="E16" i="2"/>
  <c r="E13" i="2"/>
  <c r="E10" i="2"/>
  <c r="E15" i="2"/>
  <c r="E14" i="2"/>
  <c r="D15" i="2"/>
  <c r="D14" i="2"/>
  <c r="D13" i="2"/>
  <c r="D10" i="2"/>
  <c r="C10" i="2"/>
  <c r="C13" i="2"/>
  <c r="C16" i="2"/>
  <c r="C15" i="2"/>
  <c r="K5" i="1"/>
  <c r="K7" i="1" s="1"/>
  <c r="K9" i="1"/>
  <c r="K4" i="1"/>
  <c r="D16" i="2" l="1"/>
</calcChain>
</file>

<file path=xl/sharedStrings.xml><?xml version="1.0" encoding="utf-8"?>
<sst xmlns="http://schemas.openxmlformats.org/spreadsheetml/2006/main" count="20" uniqueCount="18">
  <si>
    <t>Price</t>
  </si>
  <si>
    <t>Shares</t>
  </si>
  <si>
    <t>MC</t>
  </si>
  <si>
    <t>Cash</t>
  </si>
  <si>
    <t>Debt</t>
  </si>
  <si>
    <t>EV</t>
  </si>
  <si>
    <t>Q125</t>
  </si>
  <si>
    <t>Main</t>
  </si>
  <si>
    <t>Clinical Trials</t>
  </si>
  <si>
    <t>Phase II "CRDF-004"</t>
  </si>
  <si>
    <t>64% vs. 50% vs. 33%</t>
  </si>
  <si>
    <t>(7/11, 5/10, 3/9)</t>
  </si>
  <si>
    <t>control</t>
  </si>
  <si>
    <t>now</t>
  </si>
  <si>
    <t>prior</t>
  </si>
  <si>
    <t>delta</t>
  </si>
  <si>
    <t>20mg</t>
  </si>
  <si>
    <t>30mg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</si>
</sst>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4" fontId="1" fillId="0" borderId="0" xfId="0" applyNumberFormat="1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Alignment="1">
      <alignment horizontal="right"/>
    </xf>
    <xf numFmtId="9" fontId="3" fillId="0" borderId="0" xfId="0" applyNumberFormat="1" applyFont="1" applyAlignment="1">
      <alignment horizontal="right"/>
    </xf>
    <xf numFmtId="0" fontId="1" fillId="2" borderId="0" xfId="0" applyFont="1" applyFill="1" applyAlignment="1">
      <alignment horizontal="right"/>
    </xf>
    <xf numFmtId="9" fontId="3" fillId="2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482600</xdr:colOff>
      <xdr:row>6</xdr:row>
      <xdr:rowOff>158750</xdr:rowOff>
    </xdr:from>
    <xdr:to>
      <xdr:col>24</xdr:col>
      <xdr:colOff>381000</xdr:colOff>
      <xdr:row>44</xdr:row>
      <xdr:rowOff>117475</xdr:rowOff>
    </xdr:to>
    <xdr:pic>
      <xdr:nvPicPr>
        <xdr:cNvPr id="2" name="Picture 1" descr="Note: Radiographic response determined per RECIST 1.1 by blinded independent central review. Spider plot reflects interim data as of November 26, 2024 from an ongoing trial and unlocked database.">
          <a:extLst>
            <a:ext uri="{FF2B5EF4-FFF2-40B4-BE49-F238E27FC236}">
              <a16:creationId xmlns:a16="http://schemas.microsoft.com/office/drawing/2014/main" id="{7B6BC26C-0A8C-6356-BEF7-B2A5D1AFE8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0600" y="1301750"/>
          <a:ext cx="11480800" cy="622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BF32D-B0C5-4CDB-9673-26F767CD48A6}">
  <dimension ref="J2:L9"/>
  <sheetViews>
    <sheetView zoomScale="175" zoomScaleNormal="175" workbookViewId="0">
      <selection activeCell="K6" sqref="K6"/>
    </sheetView>
  </sheetViews>
  <sheetFormatPr defaultRowHeight="12.75" x14ac:dyDescent="0.2"/>
  <cols>
    <col min="1" max="10" width="9.140625" style="1"/>
    <col min="11" max="11" width="6.140625" style="1" customWidth="1"/>
    <col min="12" max="16384" width="9.140625" style="1"/>
  </cols>
  <sheetData>
    <row r="2" spans="10:12" x14ac:dyDescent="0.2">
      <c r="J2" s="1" t="s">
        <v>0</v>
      </c>
      <c r="K2" s="2">
        <v>3.27</v>
      </c>
    </row>
    <row r="3" spans="10:12" x14ac:dyDescent="0.2">
      <c r="J3" s="1" t="s">
        <v>1</v>
      </c>
      <c r="K3" s="3">
        <v>66.525853999999995</v>
      </c>
      <c r="L3" s="4" t="s">
        <v>6</v>
      </c>
    </row>
    <row r="4" spans="10:12" x14ac:dyDescent="0.2">
      <c r="J4" s="1" t="s">
        <v>2</v>
      </c>
      <c r="K4" s="3">
        <f>+K2*K3</f>
        <v>217.53954257999999</v>
      </c>
    </row>
    <row r="5" spans="10:12" x14ac:dyDescent="0.2">
      <c r="J5" s="1" t="s">
        <v>3</v>
      </c>
      <c r="K5" s="3">
        <f>24.095+55.792-12-10</f>
        <v>57.887</v>
      </c>
      <c r="L5" s="4" t="s">
        <v>6</v>
      </c>
    </row>
    <row r="6" spans="10:12" x14ac:dyDescent="0.2">
      <c r="J6" s="1" t="s">
        <v>4</v>
      </c>
      <c r="K6" s="3">
        <v>0</v>
      </c>
      <c r="L6" s="4" t="s">
        <v>6</v>
      </c>
    </row>
    <row r="7" spans="10:12" x14ac:dyDescent="0.2">
      <c r="J7" s="1" t="s">
        <v>5</v>
      </c>
      <c r="K7" s="3">
        <f>+K4-K5+K6</f>
        <v>159.65254257999999</v>
      </c>
    </row>
    <row r="9" spans="10:12" x14ac:dyDescent="0.2">
      <c r="K9" s="2">
        <f>+K5/K3</f>
        <v>0.87014290714704701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1B9A1-93BC-47C3-8989-E0769596C267}">
  <dimension ref="A1:E16"/>
  <sheetViews>
    <sheetView tabSelected="1" topLeftCell="A10" zoomScale="250" zoomScaleNormal="250" workbookViewId="0">
      <selection activeCell="E12" sqref="C12:E12"/>
    </sheetView>
  </sheetViews>
  <sheetFormatPr defaultRowHeight="12.75" x14ac:dyDescent="0.2"/>
  <cols>
    <col min="1" max="1" width="5" style="1" bestFit="1" customWidth="1"/>
    <col min="2" max="2" width="12" style="1" bestFit="1" customWidth="1"/>
    <col min="3" max="3" width="9.7109375" style="1" customWidth="1"/>
    <col min="4" max="16384" width="9.140625" style="1"/>
  </cols>
  <sheetData>
    <row r="1" spans="1:5" x14ac:dyDescent="0.2">
      <c r="A1" s="1" t="s">
        <v>7</v>
      </c>
    </row>
    <row r="2" spans="1:5" x14ac:dyDescent="0.2">
      <c r="B2" s="1" t="s">
        <v>8</v>
      </c>
    </row>
    <row r="3" spans="1:5" x14ac:dyDescent="0.2">
      <c r="C3" s="5" t="s">
        <v>9</v>
      </c>
    </row>
    <row r="4" spans="1:5" x14ac:dyDescent="0.2">
      <c r="C4" s="1" t="s">
        <v>10</v>
      </c>
    </row>
    <row r="5" spans="1:5" x14ac:dyDescent="0.2">
      <c r="C5" s="1" t="s">
        <v>11</v>
      </c>
    </row>
    <row r="7" spans="1:5" x14ac:dyDescent="0.2">
      <c r="C7" s="4" t="s">
        <v>12</v>
      </c>
      <c r="D7" s="4" t="s">
        <v>16</v>
      </c>
      <c r="E7" s="4" t="s">
        <v>17</v>
      </c>
    </row>
    <row r="8" spans="1:5" x14ac:dyDescent="0.2">
      <c r="B8" s="6" t="s">
        <v>14</v>
      </c>
      <c r="C8" s="8">
        <v>3</v>
      </c>
      <c r="D8" s="8">
        <v>5</v>
      </c>
      <c r="E8" s="8">
        <v>7</v>
      </c>
    </row>
    <row r="9" spans="1:5" x14ac:dyDescent="0.2">
      <c r="B9" s="6"/>
      <c r="C9" s="8">
        <v>9</v>
      </c>
      <c r="D9" s="8">
        <v>10</v>
      </c>
      <c r="E9" s="8">
        <v>11</v>
      </c>
    </row>
    <row r="10" spans="1:5" x14ac:dyDescent="0.2">
      <c r="B10" s="6"/>
      <c r="C10" s="9">
        <f>C8/C9</f>
        <v>0.33333333333333331</v>
      </c>
      <c r="D10" s="9">
        <f>D8/D9</f>
        <v>0.5</v>
      </c>
      <c r="E10" s="9">
        <f>E8/E9</f>
        <v>0.63636363636363635</v>
      </c>
    </row>
    <row r="11" spans="1:5" x14ac:dyDescent="0.2">
      <c r="B11" s="7" t="s">
        <v>13</v>
      </c>
      <c r="C11" s="10">
        <v>16</v>
      </c>
      <c r="D11" s="10">
        <v>18</v>
      </c>
      <c r="E11" s="10">
        <v>22</v>
      </c>
    </row>
    <row r="12" spans="1:5" x14ac:dyDescent="0.2">
      <c r="B12" s="7"/>
      <c r="C12" s="10">
        <v>37</v>
      </c>
      <c r="D12" s="10">
        <v>36</v>
      </c>
      <c r="E12" s="10">
        <v>37</v>
      </c>
    </row>
    <row r="13" spans="1:5" x14ac:dyDescent="0.2">
      <c r="B13" s="7"/>
      <c r="C13" s="11">
        <f>C11/C12</f>
        <v>0.43243243243243246</v>
      </c>
      <c r="D13" s="11">
        <f>D11/D12</f>
        <v>0.5</v>
      </c>
      <c r="E13" s="11">
        <f>E11/E12</f>
        <v>0.59459459459459463</v>
      </c>
    </row>
    <row r="14" spans="1:5" x14ac:dyDescent="0.2">
      <c r="B14" s="6" t="s">
        <v>15</v>
      </c>
      <c r="C14" s="8">
        <f>C11-C8</f>
        <v>13</v>
      </c>
      <c r="D14" s="8">
        <f>D11-D8</f>
        <v>13</v>
      </c>
      <c r="E14" s="8">
        <f>E11-E8</f>
        <v>15</v>
      </c>
    </row>
    <row r="15" spans="1:5" x14ac:dyDescent="0.2">
      <c r="B15" s="6"/>
      <c r="C15" s="8">
        <f>C12-C9</f>
        <v>28</v>
      </c>
      <c r="D15" s="8">
        <f>D12-D9</f>
        <v>26</v>
      </c>
      <c r="E15" s="8">
        <f>E12-E9</f>
        <v>26</v>
      </c>
    </row>
    <row r="16" spans="1:5" x14ac:dyDescent="0.2">
      <c r="B16" s="6"/>
      <c r="C16" s="9">
        <f>C14/C15</f>
        <v>0.4642857142857143</v>
      </c>
      <c r="D16" s="9">
        <f>D14/D15</f>
        <v>0.5</v>
      </c>
      <c r="E16" s="9">
        <f>E14/E15</f>
        <v>0.57692307692307687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2025-07-29T11:26:58Z</dcterms:created>
  <dcterms:modified xsi:type="dcterms:W3CDTF">2025-07-29T20:56:47Z</dcterms:modified>
</cp:coreProperties>
</file>