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196B65E-2D4D-409E-AB7B-3E86E737956E}" xr6:coauthVersionLast="47" xr6:coauthVersionMax="47" xr10:uidLastSave="{00000000-0000-0000-0000-000000000000}"/>
  <bookViews>
    <workbookView xWindow="42150" yWindow="2920" windowWidth="22230" windowHeight="14240" activeTab="2" xr2:uid="{BF14CAB3-0C0C-4694-B9CA-7CC550084526}"/>
  </bookViews>
  <sheets>
    <sheet name="Main" sheetId="1" r:id="rId1"/>
    <sheet name="Model" sheetId="2" r:id="rId2"/>
    <sheet name="deramio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<sst xmlns="http://schemas.openxmlformats.org/spreadsheetml/2006/main" count="68" uniqueCount="61">
  <si>
    <t>Price</t>
  </si>
  <si>
    <t>Shares</t>
  </si>
  <si>
    <t>MC</t>
  </si>
  <si>
    <t>Cash</t>
  </si>
  <si>
    <t>Debt</t>
  </si>
  <si>
    <t>EV</t>
  </si>
  <si>
    <t>Name</t>
  </si>
  <si>
    <t>deramiocel</t>
  </si>
  <si>
    <t>Indication</t>
  </si>
  <si>
    <t>DMD</t>
  </si>
  <si>
    <t>MOA</t>
  </si>
  <si>
    <t>Founded: 2005</t>
  </si>
  <si>
    <t>Merged with Nile</t>
  </si>
  <si>
    <t>Phase</t>
  </si>
  <si>
    <t>8/31/2025 PDUFA</t>
  </si>
  <si>
    <t>Brand</t>
  </si>
  <si>
    <t>Main</t>
  </si>
  <si>
    <t>Clinical Trials</t>
  </si>
  <si>
    <t>Q424</t>
  </si>
  <si>
    <t>Administration</t>
  </si>
  <si>
    <t>IV</t>
  </si>
  <si>
    <t>dermaiocel, fka CAP-1002</t>
  </si>
  <si>
    <t>Phase I "HOPE" n=13 DMD</t>
  </si>
  <si>
    <t>PE: Performance of Upper Limb. Baseline was 2-5.</t>
  </si>
  <si>
    <t>allogeneic exosomes/"CDCs"</t>
  </si>
  <si>
    <t>one-time administration delivered via coronary artery catheterisation</t>
  </si>
  <si>
    <t>Phase II "HOPE-2" n=20 late-stage DMD - NCT03406780, Lancet 2022.</t>
  </si>
  <si>
    <t>Mean 12-month change from baseline was 36.2% percentile difference, or 2.6 points, p=0.014.</t>
  </si>
  <si>
    <t>4 dose course, every 3 months.</t>
  </si>
  <si>
    <t>3/1/18 to 3/21/20 enrollment, 7 sites (UC Davis, CHOP, NCH). 10MW &gt;10sec or non-ambulatory</t>
  </si>
  <si>
    <t xml:space="preserve">  CDCs secrete exosomes which have miR-146a and miR-181b and Y RNA fragments</t>
  </si>
  <si>
    <t xml:space="preserve">  Theoretically these RNA change gene expression in macrophages</t>
  </si>
  <si>
    <t xml:space="preserve">  planned for 84 patients, FDA recommended transitioning to a phase 3.</t>
  </si>
  <si>
    <t xml:space="preserve">  interim analysis for futility was looked at and enrollment paused by Capricor due to 'funding constraints'</t>
  </si>
  <si>
    <t>Manufacturing</t>
  </si>
  <si>
    <t>two donor hearts, culture myocardial tissue to create CDCs. 12 lots of CDCs are formulated as CAP-1002.</t>
  </si>
  <si>
    <t>CDCs are identified by high CD105 and low CD45 expression.</t>
  </si>
  <si>
    <t>26 screened, 20 assigned/randomized, 19 had a post-treatment PUL 1.2 assessment (8 CAP, 11 placebo)</t>
  </si>
  <si>
    <t>3 IV hypersensitivity reactions, 1 discontinuation after receiving a partial infusion at month 3, resulting in 7 followed for full 12 months.</t>
  </si>
  <si>
    <t>3 patients in the placebo arm discontinued: n=2 after 2 infusions and n=1 after 1 infusion, resulting in 9 followed for full 12 months.</t>
  </si>
  <si>
    <t>Q125</t>
  </si>
  <si>
    <t>PIC</t>
  </si>
  <si>
    <t>AD</t>
  </si>
  <si>
    <t>Revenue</t>
  </si>
  <si>
    <t>Q123</t>
  </si>
  <si>
    <t>Q223</t>
  </si>
  <si>
    <t>Q323</t>
  </si>
  <si>
    <t>Q423</t>
  </si>
  <si>
    <t>Q124</t>
  </si>
  <si>
    <t>Q224</t>
  </si>
  <si>
    <t>Q324</t>
  </si>
  <si>
    <t>Q225</t>
  </si>
  <si>
    <t>Q325</t>
  </si>
  <si>
    <t>Q425</t>
  </si>
  <si>
    <t>CFFO</t>
  </si>
  <si>
    <t>PK</t>
  </si>
  <si>
    <t>6-9B heart cells, 2-3B cardiomyocytes</t>
  </si>
  <si>
    <t>150m cells by IV --&gt; only 0.15% ever reach the heart? T1/2 = 24h?</t>
  </si>
  <si>
    <t>3 months: 1.2, 6 months: 1.5, 9 months: 1.5, 12 months: 2.6</t>
  </si>
  <si>
    <t>CAP-1002 at 12 months: 65.5 (10.8 SE, 31SD) -0.75 (2.6 delta)</t>
  </si>
  <si>
    <t>placebo at 12 months: 29.3 (9.2 SE, 32 SD) - -3.36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</si>
</sst>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0" fillId="0" borderId="1" xfId="0" quotePrefix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66B8461-0EBC-4DC1-A3B2-45E3A7A68D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deramiocel!$B$27:$F$27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1.5</c:v>
                </c:pt>
                <c:pt idx="3">
                  <c:v>1.5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6-4B16-8854-6C9DBE8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696"/>
        <c:axId val="1467490816"/>
      </c:lineChart>
      <c:catAx>
        <c:axId val="146749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0816"/>
        <c:crosses val="autoZero"/>
        <c:auto val="1"/>
        <c:lblAlgn val="ctr"/>
        <c:lblOffset val="100"/>
        <c:noMultiLvlLbl val="0"/>
      </c:catAx>
      <c:valAx>
        <c:axId val="14674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65484</xdr:colOff>
      <xdr:row>31</xdr:row>
      <xdr:rowOff>140493</xdr:rowOff>
    </xdr:from>
    <xdr:to>
      <xdr:col>9</xdr:col>
      <xdr:colOff>188516</xdr:colOff>
      <xdr:row>49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78B9A-6F8C-57D0-7E7F-40DD1BBC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562760</xdr:colOff>
      <xdr:row>17</xdr:row>
      <xdr:rowOff>76200</xdr:rowOff>
    </xdr:from>
    <xdr:to>
      <xdr:col>21</xdr:col>
      <xdr:colOff>604791</xdr:colOff>
      <xdr:row>40</xdr:row>
      <xdr:rowOff>74050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09242F-4D13-321D-1D4B-3A95326CF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5610" y="2781300"/>
          <a:ext cx="5528431" cy="3674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285750</xdr:colOff>
      <xdr:row>11</xdr:row>
      <xdr:rowOff>79376</xdr:rowOff>
    </xdr:from>
    <xdr:to>
      <xdr:col>35</xdr:col>
      <xdr:colOff>24542</xdr:colOff>
      <xdr:row>40</xdr:row>
      <xdr:rowOff>79376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8A122-7C51-1A38-08E3-7F996CDE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30375" y="1825626"/>
          <a:ext cx="6977792" cy="4603750"/>
        </a:xfrm>
        <a:prstGeom prst="rect">
          <a:avLst/>
        </a:prstGeom>
      </xdr:spPr>
    </xdr:pic>
    <xdr:clientData/>
  </xdr:twoCellAnchor>
  <xdr:twoCellAnchor editAs="oneCell">
    <xdr:from>
      <xdr:col>12</xdr:col>
      <xdr:colOff>156845</xdr:colOff>
      <xdr:row>41</xdr:row>
      <xdr:rowOff>141942</xdr:rowOff>
    </xdr:from>
    <xdr:to>
      <xdr:col>23</xdr:col>
      <xdr:colOff>571036</xdr:colOff>
      <xdr:row>77</xdr:row>
      <xdr:rowOff>102019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F4770-410D-7527-4B99-45C144006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4433" y="6611471"/>
          <a:ext cx="7152662" cy="5607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6C82-AED4-4D1E-B69C-D638906C4BC1}">
  <dimension ref="B2:L13"/>
  <sheetViews>
    <sheetView zoomScale="175" zoomScaleNormal="175" workbookViewId="0"/>
  </sheetViews>
  <sheetFormatPr defaultRowHeight="12.5" x14ac:dyDescent="0.25"/>
  <cols>
    <col min="1" max="1" width="3.7265625" customWidth="1"/>
    <col min="2" max="2" width="10.54296875" customWidth="1"/>
    <col min="3" max="3" width="9.26953125" customWidth="1"/>
  </cols>
  <sheetData>
    <row r="2" spans="2:12" x14ac:dyDescent="0.25">
      <c r="B2" s="8" t="s">
        <v>6</v>
      </c>
      <c r="C2" s="9" t="s">
        <v>8</v>
      </c>
      <c r="D2" s="9" t="s">
        <v>10</v>
      </c>
      <c r="E2" s="9" t="s">
        <v>13</v>
      </c>
      <c r="F2" s="9"/>
      <c r="G2" s="10"/>
      <c r="J2" t="s">
        <v>0</v>
      </c>
      <c r="K2" s="1">
        <v>10.039999999999999</v>
      </c>
    </row>
    <row r="3" spans="2:12" x14ac:dyDescent="0.25">
      <c r="B3" s="2" t="s">
        <v>7</v>
      </c>
      <c r="C3" t="s">
        <v>9</v>
      </c>
      <c r="E3" t="s">
        <v>14</v>
      </c>
      <c r="G3" s="3"/>
      <c r="J3" t="s">
        <v>1</v>
      </c>
      <c r="K3" s="14">
        <v>45.707819000000001</v>
      </c>
      <c r="L3" s="15" t="s">
        <v>40</v>
      </c>
    </row>
    <row r="4" spans="2:12" x14ac:dyDescent="0.25">
      <c r="B4" s="4"/>
      <c r="G4" s="3"/>
      <c r="J4" t="s">
        <v>2</v>
      </c>
      <c r="K4" s="14">
        <f>+K2*K3</f>
        <v>458.90650275999997</v>
      </c>
      <c r="L4" s="15"/>
    </row>
    <row r="5" spans="2:12" x14ac:dyDescent="0.25">
      <c r="B5" s="4"/>
      <c r="G5" s="3"/>
      <c r="J5" t="s">
        <v>3</v>
      </c>
      <c r="K5" s="14">
        <f>115.982893+28.794503</f>
        <v>144.77739600000001</v>
      </c>
      <c r="L5" s="15" t="s">
        <v>40</v>
      </c>
    </row>
    <row r="6" spans="2:12" x14ac:dyDescent="0.25">
      <c r="B6" s="5"/>
      <c r="C6" s="6"/>
      <c r="D6" s="6"/>
      <c r="E6" s="6"/>
      <c r="F6" s="6"/>
      <c r="G6" s="7"/>
      <c r="J6" t="s">
        <v>4</v>
      </c>
      <c r="K6" s="14">
        <v>0</v>
      </c>
      <c r="L6" s="15" t="s">
        <v>40</v>
      </c>
    </row>
    <row r="7" spans="2:12" x14ac:dyDescent="0.25">
      <c r="J7" t="s">
        <v>5</v>
      </c>
      <c r="K7" s="14">
        <f>+K4-K5+K6</f>
        <v>314.12910675999996</v>
      </c>
    </row>
    <row r="9" spans="2:12" x14ac:dyDescent="0.25">
      <c r="J9" t="s">
        <v>41</v>
      </c>
      <c r="K9" s="14">
        <v>350.01299999999998</v>
      </c>
      <c r="L9" s="15" t="s">
        <v>40</v>
      </c>
    </row>
    <row r="10" spans="2:12" x14ac:dyDescent="0.25">
      <c r="J10" t="s">
        <v>42</v>
      </c>
      <c r="K10" s="14">
        <v>-224.226</v>
      </c>
      <c r="L10" s="15" t="s">
        <v>40</v>
      </c>
    </row>
    <row r="12" spans="2:12" x14ac:dyDescent="0.25">
      <c r="J12" t="s">
        <v>11</v>
      </c>
    </row>
    <row r="13" spans="2:12" x14ac:dyDescent="0.25">
      <c r="J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7A31-D5D6-4383-8581-002AD62CC3D3}">
  <dimension ref="A1:N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2.5" x14ac:dyDescent="0.25"/>
  <cols>
    <col min="1" max="1" width="4.6328125" bestFit="1" customWidth="1"/>
    <col min="3" max="14" width="8.7265625" style="15"/>
  </cols>
  <sheetData>
    <row r="1" spans="1:14" x14ac:dyDescent="0.25">
      <c r="A1" s="11" t="s">
        <v>16</v>
      </c>
    </row>
    <row r="2" spans="1:14" x14ac:dyDescent="0.25">
      <c r="C2" s="15" t="s">
        <v>44</v>
      </c>
      <c r="D2" s="15" t="s">
        <v>45</v>
      </c>
      <c r="E2" s="15" t="s">
        <v>46</v>
      </c>
      <c r="F2" s="15" t="s">
        <v>47</v>
      </c>
      <c r="G2" s="15" t="s">
        <v>48</v>
      </c>
      <c r="H2" s="15" t="s">
        <v>49</v>
      </c>
      <c r="I2" s="15" t="s">
        <v>50</v>
      </c>
      <c r="J2" s="15" t="s">
        <v>18</v>
      </c>
      <c r="K2" s="15" t="s">
        <v>40</v>
      </c>
      <c r="L2" s="15" t="s">
        <v>51</v>
      </c>
      <c r="M2" s="15" t="s">
        <v>52</v>
      </c>
      <c r="N2" s="15" t="s">
        <v>53</v>
      </c>
    </row>
    <row r="3" spans="1:14" x14ac:dyDescent="0.25">
      <c r="B3" t="s">
        <v>43</v>
      </c>
    </row>
    <row r="13" spans="1:14" s="16" customFormat="1" x14ac:dyDescent="0.25">
      <c r="B13" s="16" t="s">
        <v>54</v>
      </c>
      <c r="C13" s="17"/>
      <c r="D13" s="17"/>
      <c r="E13" s="17"/>
      <c r="F13" s="17"/>
      <c r="G13" s="17">
        <v>-1.26844</v>
      </c>
      <c r="H13" s="17"/>
      <c r="I13" s="17"/>
      <c r="J13" s="17"/>
      <c r="K13" s="17">
        <v>-6.4335199999999997</v>
      </c>
      <c r="L13" s="17"/>
      <c r="M13" s="17"/>
      <c r="N13" s="17"/>
    </row>
  </sheetData>
  <hyperlinks>
    <hyperlink ref="A1" location="Main!A1" display="Main" xr:uid="{3A728F07-9E77-4091-A515-4A358B92A2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139D-9143-47B3-84C4-3BE05C923E9F}">
  <dimension ref="A1:F31"/>
  <sheetViews>
    <sheetView tabSelected="1" topLeftCell="A9" zoomScale="55" zoomScaleNormal="55" workbookViewId="0">
      <selection activeCell="Q44" sqref="Q44"/>
    </sheetView>
  </sheetViews>
  <sheetFormatPr defaultRowHeight="12.5" x14ac:dyDescent="0.25"/>
  <cols>
    <col min="1" max="1" width="5" bestFit="1" customWidth="1"/>
    <col min="2" max="2" width="13.54296875" customWidth="1"/>
    <col min="3" max="3" width="11.1796875" customWidth="1"/>
  </cols>
  <sheetData>
    <row r="1" spans="1:3" x14ac:dyDescent="0.25">
      <c r="A1" s="11" t="s">
        <v>16</v>
      </c>
    </row>
    <row r="2" spans="1:3" x14ac:dyDescent="0.25">
      <c r="B2" t="s">
        <v>15</v>
      </c>
      <c r="C2" t="s">
        <v>21</v>
      </c>
    </row>
    <row r="3" spans="1:3" x14ac:dyDescent="0.25">
      <c r="B3" t="s">
        <v>10</v>
      </c>
      <c r="C3" t="s">
        <v>24</v>
      </c>
    </row>
    <row r="4" spans="1:3" x14ac:dyDescent="0.25">
      <c r="C4" t="s">
        <v>30</v>
      </c>
    </row>
    <row r="5" spans="1:3" x14ac:dyDescent="0.25">
      <c r="C5" t="s">
        <v>31</v>
      </c>
    </row>
    <row r="6" spans="1:3" x14ac:dyDescent="0.25">
      <c r="B6" t="s">
        <v>19</v>
      </c>
      <c r="C6" t="s">
        <v>20</v>
      </c>
    </row>
    <row r="7" spans="1:3" x14ac:dyDescent="0.25">
      <c r="B7" t="s">
        <v>34</v>
      </c>
      <c r="C7" t="s">
        <v>35</v>
      </c>
    </row>
    <row r="8" spans="1:3" x14ac:dyDescent="0.25">
      <c r="C8" t="s">
        <v>36</v>
      </c>
    </row>
    <row r="9" spans="1:3" x14ac:dyDescent="0.25">
      <c r="B9" t="s">
        <v>55</v>
      </c>
      <c r="C9" t="s">
        <v>56</v>
      </c>
    </row>
    <row r="10" spans="1:3" x14ac:dyDescent="0.25">
      <c r="C10" t="s">
        <v>57</v>
      </c>
    </row>
    <row r="11" spans="1:3" x14ac:dyDescent="0.25">
      <c r="B11" t="s">
        <v>17</v>
      </c>
    </row>
    <row r="12" spans="1:3" ht="13" x14ac:dyDescent="0.3">
      <c r="C12" s="13" t="s">
        <v>26</v>
      </c>
    </row>
    <row r="13" spans="1:3" x14ac:dyDescent="0.25">
      <c r="C13" t="s">
        <v>29</v>
      </c>
    </row>
    <row r="14" spans="1:3" x14ac:dyDescent="0.25">
      <c r="C14" t="s">
        <v>37</v>
      </c>
    </row>
    <row r="15" spans="1:3" x14ac:dyDescent="0.25">
      <c r="C15" t="s">
        <v>32</v>
      </c>
    </row>
    <row r="16" spans="1:3" x14ac:dyDescent="0.25">
      <c r="C16" t="s">
        <v>33</v>
      </c>
    </row>
    <row r="17" spans="2:6" x14ac:dyDescent="0.25">
      <c r="C17" t="s">
        <v>23</v>
      </c>
    </row>
    <row r="18" spans="2:6" x14ac:dyDescent="0.25">
      <c r="C18" t="s">
        <v>28</v>
      </c>
    </row>
    <row r="19" spans="2:6" ht="13" x14ac:dyDescent="0.3">
      <c r="C19" s="12" t="s">
        <v>38</v>
      </c>
    </row>
    <row r="20" spans="2:6" ht="13" x14ac:dyDescent="0.3">
      <c r="C20" s="12" t="s">
        <v>39</v>
      </c>
    </row>
    <row r="21" spans="2:6" x14ac:dyDescent="0.25">
      <c r="C21" t="s">
        <v>27</v>
      </c>
    </row>
    <row r="23" spans="2:6" x14ac:dyDescent="0.25">
      <c r="C23" t="s">
        <v>60</v>
      </c>
    </row>
    <row r="24" spans="2:6" x14ac:dyDescent="0.25">
      <c r="C24" t="s">
        <v>59</v>
      </c>
    </row>
    <row r="25" spans="2:6" ht="13" x14ac:dyDescent="0.3">
      <c r="C25" s="12" t="s">
        <v>58</v>
      </c>
    </row>
    <row r="27" spans="2:6" x14ac:dyDescent="0.25">
      <c r="B27">
        <v>0</v>
      </c>
      <c r="C27">
        <v>1.2</v>
      </c>
      <c r="D27">
        <v>1.5</v>
      </c>
      <c r="E27">
        <v>1.5</v>
      </c>
      <c r="F27">
        <v>2.6</v>
      </c>
    </row>
    <row r="30" spans="2:6" ht="13" x14ac:dyDescent="0.3">
      <c r="C30" s="13" t="s">
        <v>22</v>
      </c>
    </row>
    <row r="31" spans="2:6" x14ac:dyDescent="0.25">
      <c r="C31" t="s">
        <v>25</v>
      </c>
    </row>
  </sheetData>
  <hyperlinks>
    <hyperlink ref="A1" location="Main!A1" display="Main" xr:uid="{B92359C9-F5F9-4BBB-9B07-E5430B61564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deramiocel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2025-04-17T14:53:15Z</dcterms:created>
  <dcterms:modified xsi:type="dcterms:W3CDTF">2025-07-07T20:16:46Z</dcterms:modified>
</cp:coreProperties>
</file>