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B0C7E374-C5C4-498A-B1C8-7D34AFBEA31F}" xr6:coauthVersionLast="47" xr6:coauthVersionMax="47" xr10:uidLastSave="{00000000-0000-0000-0000-000000000000}"/>
  <bookViews>
    <workbookView xWindow="40830" yWindow="2720" windowWidth="28980" windowHeight="1436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1" i="1" l="1"/>
  <c r="H61" i="1"/>
  <c r="E61" i="1" s="1"/>
  <c r="F11" i="2"/>
  <c r="H11" i="2"/>
  <c r="E11" i="2" s="1"/>
  <c r="G11" i="2" l="1"/>
  <c r="G61" i="1"/>
  <c r="F29" i="2"/>
  <c r="H29" i="2"/>
  <c r="E29" i="2" s="1"/>
  <c r="G29" i="2" l="1"/>
  <c r="H55" i="1"/>
  <c r="E55" i="1" s="1"/>
  <c r="G55" i="1" s="1"/>
  <c r="F24" i="2"/>
  <c r="H24" i="2"/>
  <c r="E24" i="2" s="1"/>
  <c r="G24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<sst xmlns="http://schemas.openxmlformats.org/spreadsheetml/2006/main" count="335" uniqueCount="225">
  <si>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</si>
  <si>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</si>
  <si>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</si>
  <si>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</si>
  <si>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</si>
  <si>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</si>
  <si>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</si>
  <si>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</si>
  <si>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</si>
  <si>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</si>
  <si>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</si>
  <si>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</si>
  <si>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</si>
  <si>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</si>
  <si>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</si>
  <si>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</si>
  <si>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</si>
  <si>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</si>
  <si>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</si>
  <si>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</si>
  <si>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</si>
  <si>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</si>
  <si>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</si>
  <si>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</si>
  <si>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</si>
  <si>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</si>
  <si>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</si>
  <si>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</si>
  <si>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</si>
  <si>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</si>
  <si>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</si>
  <si>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</si>
  <si>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</si>
  <si>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</si>
  <si>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</si>
  <si>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</si>
  <si>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</si>
  <si>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</si>
  <si>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</si>
  <si>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</si>
  <si>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</si>
  <si>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</si>
  <si>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</si>
  <si>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</si>
  <si>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</si>
  <si>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</si>
  <si>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</si>
  <si>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</si>
  <si>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</si>
  <si>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</si>
  <si>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</si>
  <si>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</si>
  <si>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</si>
  <si>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</si>
  <si>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</si>
  <si>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</si>
  <si>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</si>
  <si>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</si>
  <si>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</si>
  <si>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</si>
  <si>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</si>
  <si>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</si>
  <si>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</si>
  <si>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</si>
  <si>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</si>
  <si>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</si>
  <si>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</si>
  <si>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</si>
  <si>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</si>
  <si>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</si>
  <si>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</si>
  <si>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</si>
  <si>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</si>
  <si>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</si>
  <si>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</si>
  <si>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</si>
  <si>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</si>
  <si>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</si>
  <si>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</si>
  <si>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</si>
  <si>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</si>
  <si>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</si>
  <si>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</si>
  <si>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</si>
  <si>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</si>
  <si>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</si>
  <si>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</si>
  <si>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</si>
  <si>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</si>
  <si>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</si>
  <si>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</si>
  <si>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</si>
  <si>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</si>
  <si>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</si>
  <si>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</si>
  <si>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</si>
  <si>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</si>
  <si>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</si>
  <si>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</si>
  <si>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</si>
  <si>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</si>
  <si>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</si>
  <si>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</si>
  <si>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</si>
  <si>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</si>
  <si>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</si>
  <si>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</si>
  <si>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</si>
  <si>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</si>
  <si>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</si>
  <si>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</si>
  <si>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</si>
  <si>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</si>
  <si>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</si>
  <si>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</si>
  <si>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</si>
  <si>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</si>
  <si>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</si>
  <si>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</si>
  <si>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</si>
  <si>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</si>
  <si>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</si>
  <si>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</si>
  <si>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</si>
  <si>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</si>
  <si>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</si>
  <si>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</si>
  <si>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</si>
  <si>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</si>
  <si>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</si>
  <si>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</si>
  <si>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</si>
  <si>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</si>
  <si>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</si>
  <si>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</si>
  <si>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</si>
  <si>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</si>
  <si>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</si>
  <si>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</si>
  <si>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</si>
  <si>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</si>
  <si>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</si>
  <si>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</si>
  <si>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</si>
  <si>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</si>
  <si>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</si>
  <si>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</si>
  <si>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</si>
  <si>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</si>
  <si>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</si>
  <si>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</si>
  <si>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</si>
  <si>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</si>
  <si>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</si>
  <si>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</si>
  <si>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</si>
  <si>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</si>
  <si>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</si>
  <si>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</si>
  <si>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</si>
  <si>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</si>
  <si>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</si>
  <si>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</si>
  <si>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</si>
  <si>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</si>
  <si>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</si>
  <si>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</si>
  <si>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</si>
  <si>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</si>
  <si>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</si>
  <si>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</si>
  <si>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</si>
  <si>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</si>
  <si>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</si>
  <si>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</si>
  <si>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</si>
  <si>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</si>
  <si>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</si>
  <si>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</si>
  <si>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</si>
  <si>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</si>
  <si>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</si>
  <si>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</si>
  <si>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</si>
  <si>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</si>
  <si>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</si>
  <si>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</si>
  <si>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</si>
  <si>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</si>
  <si>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</si>
  <si>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</si>
  <si>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</si>
  <si>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</si>
  <si>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</si>
  <si>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</si>
  <si>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</si>
  <si>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</si>
  <si>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</si>
  <si>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</si>
  <si>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</si>
  <si>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</si>
  <si>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</si>
  <si>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</si>
  <si>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</si>
  <si>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</si>
  <si>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</si>
  <si>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</si>
  <si>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</si>
  <si>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</si>
  <si>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</si>
  <si>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</si>
  <si>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</si>
  <si>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</si>
  <si>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</si>
  <si>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</si>
  <si>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</si>
  <si>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</si>
  <si>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</si>
  <si>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</si>
  <si>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</si>
  <si>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</si>
  <si>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</si>
  <si>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</si>
  <si>
    <t>PHIA NA</t>
  </si>
  <si>
    <t>Q115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</si>
</sst>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1747</v>
          </cell>
        </row>
        <row r="5">
          <cell r="L5">
            <v>7751</v>
          </cell>
        </row>
        <row r="6">
          <cell r="L6">
            <v>13242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s="22" t="s">
        <v>82</v>
      </c>
      <c r="B3" s="5" t="s">
        <v>22</v>
      </c>
      <c r="C3" s="2" t="s">
        <v>23</v>
      </c>
      <c r="D3" s="3">
        <v>132.24</v>
      </c>
      <c r="E3" s="4">
        <f>+D3*H3</f>
        <v>231023.28000000003</v>
      </c>
      <c r="F3" s="4">
        <f>+[1]Main!$L$5-[1]Main!$L$6</f>
        <v>-5491</v>
      </c>
      <c r="G3" s="4">
        <f t="shared" ref="G3:G8" si="0">+E3-F3</f>
        <v>236514.28000000003</v>
      </c>
      <c r="H3" s="4">
        <f>+[1]Main!$L$3</f>
        <v>1747</v>
      </c>
      <c r="I3" s="1" t="s">
        <v>224</v>
      </c>
      <c r="J3" s="16">
        <v>45852</v>
      </c>
      <c r="K3">
        <v>1900</v>
      </c>
    </row>
    <row r="4" spans="1:11" x14ac:dyDescent="0.2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s="22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s="22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s="22" t="s">
        <v>82</v>
      </c>
      <c r="B10" t="s">
        <v>18</v>
      </c>
      <c r="C10" s="2" t="s">
        <v>19</v>
      </c>
    </row>
    <row r="11" spans="1:11" x14ac:dyDescent="0.2">
      <c r="A11" s="22" t="s">
        <v>82</v>
      </c>
      <c r="B11" t="s">
        <v>96</v>
      </c>
      <c r="C11" s="2" t="s">
        <v>33</v>
      </c>
    </row>
    <row r="12" spans="1:11" x14ac:dyDescent="0.2">
      <c r="A12" s="22" t="s">
        <v>82</v>
      </c>
      <c r="B12" t="s">
        <v>31</v>
      </c>
      <c r="C12" s="2" t="s">
        <v>32</v>
      </c>
    </row>
    <row r="13" spans="1:11" x14ac:dyDescent="0.2">
      <c r="A13" s="22" t="s">
        <v>82</v>
      </c>
      <c r="B13" t="s">
        <v>39</v>
      </c>
      <c r="C13" s="2" t="s">
        <v>38</v>
      </c>
    </row>
    <row r="14" spans="1:11" x14ac:dyDescent="0.2">
      <c r="A14" s="22" t="s">
        <v>82</v>
      </c>
      <c r="B14" t="s">
        <v>34</v>
      </c>
      <c r="C14" s="2" t="s">
        <v>35</v>
      </c>
    </row>
    <row r="15" spans="1:11" x14ac:dyDescent="0.2">
      <c r="A15" s="22" t="s">
        <v>82</v>
      </c>
      <c r="B15" t="s">
        <v>36</v>
      </c>
      <c r="C15" s="2" t="s">
        <v>37</v>
      </c>
    </row>
    <row r="16" spans="1:11" x14ac:dyDescent="0.2">
      <c r="A16" s="22" t="s">
        <v>82</v>
      </c>
      <c r="B16" t="s">
        <v>42</v>
      </c>
      <c r="C16" s="2" t="s">
        <v>43</v>
      </c>
    </row>
    <row r="17" spans="1:3" x14ac:dyDescent="0.2">
      <c r="A17" s="22" t="s">
        <v>82</v>
      </c>
      <c r="B17" t="s">
        <v>41</v>
      </c>
      <c r="C17" s="2" t="s">
        <v>40</v>
      </c>
    </row>
    <row r="18" spans="1:3" x14ac:dyDescent="0.2">
      <c r="A18" s="22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s="22" t="s">
        <v>82</v>
      </c>
      <c r="B20" t="s">
        <v>20</v>
      </c>
      <c r="C20" s="2" t="s">
        <v>21</v>
      </c>
    </row>
    <row r="21" spans="1:3" x14ac:dyDescent="0.2">
      <c r="A21" s="22" t="s">
        <v>82</v>
      </c>
      <c r="B21" t="s">
        <v>44</v>
      </c>
      <c r="C21" s="2" t="s">
        <v>45</v>
      </c>
    </row>
    <row r="22" spans="1:3" x14ac:dyDescent="0.2">
      <c r="A22" s="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51</v>
      </c>
      <c r="C24" s="2" t="s">
        <v>50</v>
      </c>
    </row>
    <row r="25" spans="1:3" x14ac:dyDescent="0.2">
      <c r="A25" t="s">
        <v>82</v>
      </c>
      <c r="B25" t="s">
        <v>53</v>
      </c>
      <c r="C25" s="2" t="s">
        <v>52</v>
      </c>
    </row>
    <row r="26" spans="1:3" x14ac:dyDescent="0.2">
      <c r="A26" s="22" t="s">
        <v>82</v>
      </c>
      <c r="B26" t="s">
        <v>54</v>
      </c>
      <c r="C26" s="2" t="s">
        <v>150</v>
      </c>
    </row>
    <row r="27" spans="1:3" x14ac:dyDescent="0.2">
      <c r="A27" s="22" t="s">
        <v>82</v>
      </c>
      <c r="B27" t="s">
        <v>63</v>
      </c>
      <c r="C27" s="2" t="s">
        <v>64</v>
      </c>
    </row>
    <row r="28" spans="1:3" x14ac:dyDescent="0.2">
      <c r="A28" t="s">
        <v>82</v>
      </c>
      <c r="B28" t="s">
        <v>56</v>
      </c>
      <c r="C28" s="2" t="s">
        <v>55</v>
      </c>
    </row>
    <row r="29" spans="1:3" x14ac:dyDescent="0.2">
      <c r="A29" t="s">
        <v>82</v>
      </c>
      <c r="B29" t="s">
        <v>57</v>
      </c>
      <c r="C29" s="2" t="s">
        <v>58</v>
      </c>
    </row>
    <row r="30" spans="1:3" x14ac:dyDescent="0.2">
      <c r="A30" t="s">
        <v>82</v>
      </c>
      <c r="B30" t="s">
        <v>5</v>
      </c>
      <c r="C30" s="2" t="s">
        <v>6</v>
      </c>
    </row>
    <row r="31" spans="1:3" x14ac:dyDescent="0.2">
      <c r="A31" t="s">
        <v>82</v>
      </c>
      <c r="B31" t="s">
        <v>59</v>
      </c>
      <c r="C31" s="2" t="s">
        <v>60</v>
      </c>
    </row>
    <row r="32" spans="1:3" x14ac:dyDescent="0.2">
      <c r="A32" t="s">
        <v>82</v>
      </c>
      <c r="B32" t="s">
        <v>61</v>
      </c>
      <c r="C32" s="2" t="s">
        <v>62</v>
      </c>
    </row>
    <row r="33" spans="1:4" x14ac:dyDescent="0.2">
      <c r="A33" t="s">
        <v>82</v>
      </c>
      <c r="B33" t="s">
        <v>67</v>
      </c>
      <c r="C33" s="2" t="s">
        <v>68</v>
      </c>
    </row>
    <row r="34" spans="1:4" x14ac:dyDescent="0.2">
      <c r="A34" t="s">
        <v>82</v>
      </c>
      <c r="B34" t="s">
        <v>69</v>
      </c>
      <c r="C34" s="2" t="s">
        <v>70</v>
      </c>
    </row>
    <row r="35" spans="1:4" x14ac:dyDescent="0.2">
      <c r="B35" t="s">
        <v>203</v>
      </c>
      <c r="C35" s="2" t="s">
        <v>204</v>
      </c>
      <c r="D35" s="3">
        <v>6</v>
      </c>
    </row>
    <row r="36" spans="1:4" x14ac:dyDescent="0.2">
      <c r="A36" t="s">
        <v>82</v>
      </c>
      <c r="B36" t="s">
        <v>71</v>
      </c>
      <c r="C36" s="2" t="s">
        <v>72</v>
      </c>
    </row>
    <row r="37" spans="1:4" x14ac:dyDescent="0.2">
      <c r="A37" t="s">
        <v>82</v>
      </c>
      <c r="B37" t="s">
        <v>103</v>
      </c>
      <c r="C37" s="2" t="s">
        <v>104</v>
      </c>
    </row>
    <row r="38" spans="1:4" x14ac:dyDescent="0.2">
      <c r="A38" t="s">
        <v>82</v>
      </c>
      <c r="B38" t="s">
        <v>105</v>
      </c>
      <c r="C38" s="2" t="s">
        <v>106</v>
      </c>
    </row>
    <row r="39" spans="1:4" x14ac:dyDescent="0.2">
      <c r="A39" t="s">
        <v>82</v>
      </c>
      <c r="B39" t="s">
        <v>109</v>
      </c>
      <c r="C39" s="2" t="s">
        <v>110</v>
      </c>
    </row>
    <row r="40" spans="1:4" x14ac:dyDescent="0.2">
      <c r="A40" t="s">
        <v>82</v>
      </c>
      <c r="B40" t="s">
        <v>111</v>
      </c>
      <c r="C40" s="2" t="s">
        <v>112</v>
      </c>
    </row>
    <row r="41" spans="1:4" x14ac:dyDescent="0.2">
      <c r="A41" s="17" t="s">
        <v>82</v>
      </c>
      <c r="B41" s="17" t="s">
        <v>113</v>
      </c>
      <c r="C41" s="18" t="s">
        <v>114</v>
      </c>
    </row>
    <row r="42" spans="1:4" x14ac:dyDescent="0.2">
      <c r="A42" t="s">
        <v>82</v>
      </c>
      <c r="B42" t="s">
        <v>117</v>
      </c>
      <c r="C42" s="2" t="s">
        <v>118</v>
      </c>
    </row>
    <row r="43" spans="1:4" x14ac:dyDescent="0.2">
      <c r="A43" t="s">
        <v>82</v>
      </c>
      <c r="B43" t="s">
        <v>123</v>
      </c>
      <c r="C43" s="2" t="s">
        <v>124</v>
      </c>
    </row>
    <row r="44" spans="1:4" x14ac:dyDescent="0.2">
      <c r="A44" t="s">
        <v>82</v>
      </c>
      <c r="B44" t="s">
        <v>125</v>
      </c>
      <c r="C44" s="2" t="s">
        <v>126</v>
      </c>
    </row>
    <row r="45" spans="1:4" x14ac:dyDescent="0.2">
      <c r="A45" t="s">
        <v>82</v>
      </c>
      <c r="B45" t="s">
        <v>127</v>
      </c>
      <c r="C45" s="2" t="s">
        <v>128</v>
      </c>
    </row>
    <row r="46" spans="1:4" x14ac:dyDescent="0.2">
      <c r="A46" t="s">
        <v>82</v>
      </c>
      <c r="B46" t="s">
        <v>129</v>
      </c>
      <c r="C46" s="2" t="s">
        <v>130</v>
      </c>
    </row>
    <row r="47" spans="1:4" x14ac:dyDescent="0.2">
      <c r="B47" t="s">
        <v>131</v>
      </c>
      <c r="C47" s="2" t="s">
        <v>132</v>
      </c>
    </row>
    <row r="48" spans="1:4" x14ac:dyDescent="0.2">
      <c r="A48" t="s">
        <v>82</v>
      </c>
      <c r="B48" t="s">
        <v>136</v>
      </c>
      <c r="C48" s="2" t="s">
        <v>137</v>
      </c>
    </row>
    <row r="49" spans="1:10" x14ac:dyDescent="0.2">
      <c r="A49" t="s">
        <v>82</v>
      </c>
      <c r="B49" t="s">
        <v>138</v>
      </c>
      <c r="C49" s="2" t="s">
        <v>139</v>
      </c>
    </row>
    <row r="50" spans="1:10" x14ac:dyDescent="0.2">
      <c r="A50" t="s">
        <v>82</v>
      </c>
      <c r="B50" t="s">
        <v>140</v>
      </c>
      <c r="C50" s="2" t="s">
        <v>141</v>
      </c>
      <c r="E50" s="4"/>
    </row>
    <row r="51" spans="1:10" x14ac:dyDescent="0.2">
      <c r="A51" t="s">
        <v>82</v>
      </c>
      <c r="B51" t="s">
        <v>142</v>
      </c>
      <c r="C51" s="2" t="s">
        <v>143</v>
      </c>
      <c r="E51" s="4"/>
    </row>
    <row r="52" spans="1:10" x14ac:dyDescent="0.2">
      <c r="A52" t="s">
        <v>82</v>
      </c>
      <c r="B52" t="s">
        <v>144</v>
      </c>
      <c r="C52" s="2" t="s">
        <v>145</v>
      </c>
      <c r="D52" s="1">
        <v>134.15</v>
      </c>
      <c r="E52" s="4">
        <v>7100</v>
      </c>
    </row>
    <row r="53" spans="1:10" x14ac:dyDescent="0.2">
      <c r="A53" t="s">
        <v>82</v>
      </c>
      <c r="B53" t="s">
        <v>146</v>
      </c>
      <c r="C53" s="2" t="s">
        <v>147</v>
      </c>
      <c r="D53" s="1">
        <v>24.85</v>
      </c>
      <c r="E53" s="4">
        <v>5200</v>
      </c>
    </row>
    <row r="54" spans="1:10" x14ac:dyDescent="0.2">
      <c r="B54" t="s">
        <v>217</v>
      </c>
      <c r="C54" s="2" t="s">
        <v>218</v>
      </c>
      <c r="D54" s="3">
        <v>79.349999999999994</v>
      </c>
      <c r="E54" s="4"/>
    </row>
    <row r="55" spans="1:10" x14ac:dyDescent="0.2">
      <c r="B55" t="s">
        <v>207</v>
      </c>
      <c r="C55" s="2" t="s">
        <v>206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205</v>
      </c>
      <c r="J55" s="16">
        <v>45568</v>
      </c>
    </row>
    <row r="56" spans="1:10" x14ac:dyDescent="0.2">
      <c r="B56" t="s">
        <v>148</v>
      </c>
      <c r="C56" s="2" t="s">
        <v>149</v>
      </c>
      <c r="E56" s="4"/>
    </row>
    <row r="57" spans="1:10" x14ac:dyDescent="0.2">
      <c r="B57" t="s">
        <v>160</v>
      </c>
      <c r="C57" s="2" t="s">
        <v>161</v>
      </c>
      <c r="D57" s="1">
        <v>13.59</v>
      </c>
      <c r="E57" s="4">
        <v>790</v>
      </c>
    </row>
    <row r="58" spans="1:10" x14ac:dyDescent="0.2">
      <c r="A58" t="s">
        <v>82</v>
      </c>
      <c r="B58" t="s">
        <v>164</v>
      </c>
      <c r="C58" s="2" t="s">
        <v>165</v>
      </c>
      <c r="E58" s="4"/>
    </row>
    <row r="59" spans="1:10" x14ac:dyDescent="0.2">
      <c r="A59" t="s">
        <v>82</v>
      </c>
      <c r="B59" t="s">
        <v>175</v>
      </c>
      <c r="C59" s="2" t="s">
        <v>176</v>
      </c>
      <c r="E59" s="4"/>
    </row>
    <row r="60" spans="1:10" x14ac:dyDescent="0.2">
      <c r="A60" t="s">
        <v>82</v>
      </c>
      <c r="B60" t="s">
        <v>179</v>
      </c>
      <c r="C60" s="2" t="s">
        <v>180</v>
      </c>
    </row>
    <row r="61" spans="1:10" x14ac:dyDescent="0.2">
      <c r="B61" s="5" t="s">
        <v>216</v>
      </c>
      <c r="C61" s="2" t="s">
        <v>215</v>
      </c>
      <c r="D61" s="3">
        <v>1.19</v>
      </c>
      <c r="E61" s="4">
        <f>+D61*H61</f>
        <v>20.14948579</v>
      </c>
      <c r="F61" s="4">
        <f>+[8]Main!$L$5-[8]Main!$L$6</f>
        <v>4.3380000000000001</v>
      </c>
      <c r="G61" s="4">
        <f>+E61-F61</f>
        <v>15.811485789999999</v>
      </c>
      <c r="H61" s="4">
        <f>+[8]Main!$L$3</f>
        <v>16.932341000000001</v>
      </c>
      <c r="I61" s="1" t="s">
        <v>210</v>
      </c>
      <c r="J61" s="16">
        <v>45656</v>
      </c>
    </row>
    <row r="65" spans="2:8" x14ac:dyDescent="0.2">
      <c r="B65" t="s">
        <v>186</v>
      </c>
      <c r="E65" s="1">
        <v>1000</v>
      </c>
      <c r="G65" s="1" t="s">
        <v>187</v>
      </c>
      <c r="H65" s="19" t="s">
        <v>188</v>
      </c>
    </row>
    <row r="66" spans="2:8" x14ac:dyDescent="0.2">
      <c r="B66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1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s="22" t="s">
        <v>82</v>
      </c>
      <c r="B3" t="s">
        <v>26</v>
      </c>
      <c r="C3" s="2" t="s">
        <v>27</v>
      </c>
    </row>
    <row r="4" spans="1:8" x14ac:dyDescent="0.2">
      <c r="A4" s="22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41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6" sqref="A16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s="22" t="s">
        <v>82</v>
      </c>
      <c r="B5" t="s">
        <v>34</v>
      </c>
      <c r="C5" s="2" t="s">
        <v>35</v>
      </c>
      <c r="D5" s="1"/>
      <c r="E5" s="1"/>
      <c r="F5" s="1"/>
      <c r="G5" s="1"/>
      <c r="H5" s="1"/>
    </row>
    <row r="6" spans="1:24" x14ac:dyDescent="0.2">
      <c r="A6" s="22" t="s">
        <v>82</v>
      </c>
      <c r="B6" t="s">
        <v>36</v>
      </c>
      <c r="C6" s="2" t="s">
        <v>37</v>
      </c>
    </row>
    <row r="7" spans="1:24" x14ac:dyDescent="0.2">
      <c r="A7" t="s">
        <v>82</v>
      </c>
      <c r="B7" t="s">
        <v>48</v>
      </c>
      <c r="C7" s="2" t="s">
        <v>49</v>
      </c>
      <c r="D7" s="1"/>
      <c r="E7" s="1"/>
      <c r="F7" s="1"/>
      <c r="G7" s="1"/>
      <c r="H7" s="1"/>
    </row>
    <row r="8" spans="1:24" x14ac:dyDescent="0.2">
      <c r="A8" s="22" t="s">
        <v>82</v>
      </c>
      <c r="B8" t="s">
        <v>51</v>
      </c>
      <c r="C8" s="2" t="s">
        <v>50</v>
      </c>
      <c r="D8" s="1"/>
      <c r="E8" s="1"/>
      <c r="F8" s="1"/>
      <c r="G8" s="1"/>
      <c r="H8" s="1"/>
    </row>
    <row r="9" spans="1:24" x14ac:dyDescent="0.2">
      <c r="A9" s="22" t="s">
        <v>82</v>
      </c>
      <c r="B9" t="s">
        <v>69</v>
      </c>
      <c r="C9" s="2" t="s">
        <v>223</v>
      </c>
      <c r="D9" s="1"/>
      <c r="E9" s="1"/>
      <c r="F9" s="1"/>
      <c r="G9" s="1"/>
      <c r="H9" s="1"/>
    </row>
    <row r="10" spans="1:24" x14ac:dyDescent="0.2">
      <c r="A10" s="22" t="s">
        <v>82</v>
      </c>
      <c r="B10" t="s">
        <v>97</v>
      </c>
      <c r="C10" s="2" t="s">
        <v>98</v>
      </c>
      <c r="D10" s="1"/>
      <c r="E10" s="1"/>
      <c r="F10" s="1"/>
      <c r="G10" s="1"/>
      <c r="H10" s="1"/>
      <c r="I10" s="1"/>
    </row>
    <row r="11" spans="1:24" x14ac:dyDescent="0.2">
      <c r="A11" s="22" t="s">
        <v>82</v>
      </c>
      <c r="B11" s="5" t="s">
        <v>208</v>
      </c>
      <c r="C11" s="2" t="s">
        <v>209</v>
      </c>
      <c r="D11">
        <v>168.51</v>
      </c>
      <c r="E11" s="21">
        <f>+D11*H11</f>
        <v>22246.827704159998</v>
      </c>
      <c r="F11" s="21">
        <f>+[10]Main!$L$5-[10]Main!$L$6</f>
        <v>525.82600000000002</v>
      </c>
      <c r="G11" s="21">
        <f>+E11-F11</f>
        <v>21721.001704159997</v>
      </c>
      <c r="H11" s="21">
        <f>+[10]Main!$L$3</f>
        <v>132.020816</v>
      </c>
      <c r="I11" s="1" t="s">
        <v>210</v>
      </c>
      <c r="J11" s="16">
        <v>45632</v>
      </c>
    </row>
    <row r="12" spans="1:24" x14ac:dyDescent="0.2">
      <c r="A12" t="s">
        <v>82</v>
      </c>
      <c r="B12" t="s">
        <v>73</v>
      </c>
      <c r="C12" s="2" t="s">
        <v>74</v>
      </c>
    </row>
    <row r="13" spans="1:24" x14ac:dyDescent="0.2">
      <c r="B13" t="s">
        <v>201</v>
      </c>
      <c r="C13" s="2" t="s">
        <v>202</v>
      </c>
    </row>
    <row r="14" spans="1:24" x14ac:dyDescent="0.2">
      <c r="A14" t="s">
        <v>82</v>
      </c>
      <c r="B14" t="s">
        <v>76</v>
      </c>
      <c r="C14" s="2" t="s">
        <v>77</v>
      </c>
    </row>
    <row r="15" spans="1:24" x14ac:dyDescent="0.2">
      <c r="A15" t="s">
        <v>82</v>
      </c>
      <c r="B15" t="s">
        <v>13</v>
      </c>
      <c r="C15" s="2" t="s">
        <v>14</v>
      </c>
      <c r="D15" s="1"/>
      <c r="E15" s="1"/>
      <c r="F15" s="1"/>
      <c r="G15" s="1"/>
      <c r="H15" s="1"/>
    </row>
    <row r="16" spans="1:24" x14ac:dyDescent="0.2">
      <c r="A16" s="22" t="s">
        <v>82</v>
      </c>
      <c r="B16" t="s">
        <v>65</v>
      </c>
      <c r="C16" s="2" t="s">
        <v>66</v>
      </c>
    </row>
    <row r="17" spans="1:10" x14ac:dyDescent="0.2">
      <c r="A17" t="s">
        <v>82</v>
      </c>
      <c r="B17" t="s">
        <v>99</v>
      </c>
      <c r="C17" s="2" t="s">
        <v>100</v>
      </c>
    </row>
    <row r="18" spans="1:10" x14ac:dyDescent="0.2">
      <c r="A18" t="s">
        <v>82</v>
      </c>
      <c r="B18" t="s">
        <v>101</v>
      </c>
      <c r="C18" s="2" t="s">
        <v>102</v>
      </c>
    </row>
    <row r="19" spans="1:10" x14ac:dyDescent="0.2">
      <c r="A19" t="s">
        <v>82</v>
      </c>
      <c r="B19" t="s">
        <v>107</v>
      </c>
      <c r="C19" s="2" t="s">
        <v>108</v>
      </c>
    </row>
    <row r="20" spans="1:10" x14ac:dyDescent="0.2">
      <c r="A20" t="s">
        <v>82</v>
      </c>
      <c r="B20" t="s">
        <v>115</v>
      </c>
      <c r="C20" s="2" t="s">
        <v>116</v>
      </c>
    </row>
    <row r="21" spans="1:10" x14ac:dyDescent="0.2">
      <c r="B21" t="s">
        <v>213</v>
      </c>
      <c r="C21" s="2" t="s">
        <v>212</v>
      </c>
      <c r="D21" s="20">
        <v>80</v>
      </c>
    </row>
    <row r="22" spans="1:10" x14ac:dyDescent="0.2">
      <c r="B22" t="s">
        <v>1</v>
      </c>
      <c r="C22" s="2" t="s">
        <v>4</v>
      </c>
    </row>
    <row r="23" spans="1:10" x14ac:dyDescent="0.2">
      <c r="A23" t="s">
        <v>82</v>
      </c>
      <c r="B23" t="s">
        <v>119</v>
      </c>
      <c r="C23" s="2" t="s">
        <v>120</v>
      </c>
    </row>
    <row r="24" spans="1:10" x14ac:dyDescent="0.2">
      <c r="A24" t="s">
        <v>82</v>
      </c>
      <c r="B24" s="5" t="s">
        <v>133</v>
      </c>
      <c r="C24" s="2" t="s">
        <v>134</v>
      </c>
      <c r="D24" s="20">
        <v>117</v>
      </c>
      <c r="E24" s="21">
        <f>+D24*H24</f>
        <v>6040.7949420000004</v>
      </c>
      <c r="F24" s="21">
        <f>[11]Main!$L$5-[11]Main!$L$6</f>
        <v>-1998</v>
      </c>
      <c r="G24" s="21">
        <f>+E24-F24</f>
        <v>8038.7949420000004</v>
      </c>
      <c r="H24" s="21">
        <f>+[11]Main!$L$3</f>
        <v>51.630726000000003</v>
      </c>
      <c r="I24" s="1" t="s">
        <v>205</v>
      </c>
      <c r="J24" s="16">
        <v>45776</v>
      </c>
    </row>
    <row r="25" spans="1:10" x14ac:dyDescent="0.2">
      <c r="B25" t="s">
        <v>162</v>
      </c>
      <c r="C25" s="2" t="s">
        <v>163</v>
      </c>
    </row>
    <row r="26" spans="1:10" x14ac:dyDescent="0.2">
      <c r="B26" t="s">
        <v>166</v>
      </c>
      <c r="C26" s="2" t="s">
        <v>167</v>
      </c>
    </row>
    <row r="27" spans="1:10" x14ac:dyDescent="0.2">
      <c r="B27" t="s">
        <v>172</v>
      </c>
    </row>
    <row r="28" spans="1:10" x14ac:dyDescent="0.2">
      <c r="A28" t="s">
        <v>82</v>
      </c>
      <c r="B28" t="s">
        <v>177</v>
      </c>
      <c r="C28" s="2" t="s">
        <v>178</v>
      </c>
    </row>
    <row r="29" spans="1:10" x14ac:dyDescent="0.2">
      <c r="B29" s="5" t="s">
        <v>199</v>
      </c>
      <c r="C29" s="2" t="s">
        <v>200</v>
      </c>
      <c r="D29">
        <v>14.06</v>
      </c>
      <c r="E29" s="21">
        <f>+D29*H29</f>
        <v>436.55102088000001</v>
      </c>
      <c r="F29" s="21">
        <f>+[12]Main!$K$5-[12]Main!$K$6</f>
        <v>958.84500000000003</v>
      </c>
      <c r="G29" s="21">
        <f>+E29-F29</f>
        <v>-522.29397912000002</v>
      </c>
      <c r="H29" s="21">
        <f>+[12]Main!$K$3</f>
        <v>31.049147999999999</v>
      </c>
      <c r="I29" s="1" t="s">
        <v>205</v>
      </c>
      <c r="J29" s="16">
        <v>45582</v>
      </c>
    </row>
    <row r="34" spans="2:7" x14ac:dyDescent="0.2">
      <c r="B34" t="s">
        <v>181</v>
      </c>
      <c r="C34" s="2" t="s">
        <v>182</v>
      </c>
      <c r="D34">
        <v>2018</v>
      </c>
      <c r="E34" t="s">
        <v>183</v>
      </c>
      <c r="F34" t="s">
        <v>184</v>
      </c>
      <c r="G34" t="s">
        <v>185</v>
      </c>
    </row>
    <row r="35" spans="2:7" x14ac:dyDescent="0.2">
      <c r="B35" t="s">
        <v>190</v>
      </c>
      <c r="C35" s="2" t="s">
        <v>182</v>
      </c>
      <c r="E35" t="s">
        <v>191</v>
      </c>
      <c r="F35" t="s">
        <v>192</v>
      </c>
    </row>
    <row r="36" spans="2:7" x14ac:dyDescent="0.2">
      <c r="B36" t="s">
        <v>193</v>
      </c>
      <c r="C36" s="2" t="s">
        <v>182</v>
      </c>
      <c r="E36" t="s">
        <v>191</v>
      </c>
      <c r="F36" t="s">
        <v>194</v>
      </c>
    </row>
    <row r="37" spans="2:7" x14ac:dyDescent="0.2">
      <c r="B37" t="s">
        <v>195</v>
      </c>
      <c r="C37" s="2" t="s">
        <v>182</v>
      </c>
      <c r="E37" t="s">
        <v>196</v>
      </c>
      <c r="F37" t="s">
        <v>192</v>
      </c>
    </row>
    <row r="38" spans="2:7" x14ac:dyDescent="0.2">
      <c r="B38" t="s">
        <v>197</v>
      </c>
      <c r="C38" s="2" t="s">
        <v>182</v>
      </c>
      <c r="E38" t="s">
        <v>198</v>
      </c>
      <c r="F38" t="s">
        <v>192</v>
      </c>
    </row>
    <row r="39" spans="2:7" x14ac:dyDescent="0.2">
      <c r="B39" t="s">
        <v>211</v>
      </c>
    </row>
    <row r="40" spans="2:7" x14ac:dyDescent="0.2">
      <c r="B40" t="s">
        <v>214</v>
      </c>
    </row>
    <row r="41" spans="2:7" x14ac:dyDescent="0.2">
      <c r="B41" t="s">
        <v>221</v>
      </c>
      <c r="G41" t="s">
        <v>222</v>
      </c>
    </row>
  </sheetData>
  <hyperlinks>
    <hyperlink ref="B3" r:id="rId1" xr:uid="{8D25F9A1-A797-41EE-A324-1E8E545D1031}"/>
    <hyperlink ref="B29" r:id="rId2" xr:uid="{375547C2-8DD1-4612-A521-505020286C6F}"/>
    <hyperlink ref="B24" r:id="rId3" xr:uid="{3120593B-0D87-46D2-B21F-DE912F72E638}"/>
    <hyperlink ref="B11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2025-07-14T14:08:59Z</dcterms:modified>
</cp:coreProperties>
</file>