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zhang/UT Google Drive/UofT Junior Year 2020/Num Methods MIE334 /Assigntmns/Asgnt3/"/>
    </mc:Choice>
  </mc:AlternateContent>
  <xr:revisionPtr revIDLastSave="0" documentId="13_ncr:1_{33DEF75C-5466-A547-8C7E-C336C8A71E5C}" xr6:coauthVersionLast="46" xr6:coauthVersionMax="46" xr10:uidLastSave="{00000000-0000-0000-0000-000000000000}"/>
  <bookViews>
    <workbookView xWindow="16400" yWindow="460" windowWidth="21260" windowHeight="17280" xr2:uid="{370869A4-E1A2-E74B-B5CB-ADD32F58F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E17" i="1"/>
  <c r="F18" i="1"/>
  <c r="E19" i="1"/>
  <c r="D20" i="1"/>
  <c r="G20" i="1"/>
  <c r="G19" i="1"/>
  <c r="D19" i="1"/>
  <c r="G18" i="1"/>
  <c r="D18" i="1"/>
  <c r="H17" i="1"/>
  <c r="G17" i="1"/>
  <c r="D17" i="1"/>
  <c r="H13" i="1"/>
  <c r="F10" i="1"/>
  <c r="E10" i="1"/>
  <c r="D12" i="1"/>
  <c r="D11" i="1"/>
  <c r="D10" i="1"/>
  <c r="H10" i="1"/>
  <c r="G13" i="1"/>
  <c r="G12" i="1"/>
  <c r="G11" i="1"/>
  <c r="G10" i="1"/>
  <c r="G3" i="1"/>
  <c r="G4" i="1"/>
  <c r="C2" i="1"/>
  <c r="G5" i="1"/>
  <c r="G2" i="1"/>
  <c r="C5" i="1"/>
  <c r="C4" i="1"/>
  <c r="C3" i="1"/>
  <c r="H18" i="1" l="1"/>
  <c r="K18" i="1" s="1"/>
  <c r="J18" i="1"/>
  <c r="I18" i="1"/>
  <c r="E18" i="1"/>
  <c r="I17" i="1"/>
  <c r="E11" i="1"/>
  <c r="H11" i="1"/>
  <c r="D3" i="1"/>
  <c r="H2" i="1"/>
  <c r="I10" i="1"/>
  <c r="D5" i="1"/>
  <c r="D4" i="1"/>
  <c r="E4" i="1" s="1"/>
  <c r="H19" i="1" l="1"/>
  <c r="K19" i="1" s="1"/>
  <c r="F17" i="1"/>
  <c r="I19" i="1"/>
  <c r="H3" i="1"/>
  <c r="H4" i="1" s="1"/>
  <c r="K4" i="1" s="1"/>
  <c r="I2" i="1"/>
  <c r="H12" i="1"/>
  <c r="J11" i="1"/>
  <c r="I11" i="1"/>
  <c r="K11" i="1"/>
  <c r="I3" i="1"/>
  <c r="E5" i="1"/>
  <c r="F5" i="1" s="1"/>
  <c r="J19" i="1" l="1"/>
  <c r="H20" i="1"/>
  <c r="K20" i="1"/>
  <c r="J20" i="1"/>
  <c r="I20" i="1"/>
  <c r="K3" i="1"/>
  <c r="J3" i="1"/>
  <c r="J12" i="1"/>
  <c r="I12" i="1"/>
  <c r="K12" i="1"/>
  <c r="J4" i="1"/>
  <c r="I4" i="1"/>
  <c r="H5" i="1"/>
  <c r="K5" i="1" s="1"/>
  <c r="K13" i="1" l="1"/>
  <c r="J13" i="1"/>
  <c r="I13" i="1"/>
  <c r="J5" i="1"/>
  <c r="I5" i="1"/>
</calcChain>
</file>

<file path=xl/sharedStrings.xml><?xml version="1.0" encoding="utf-8"?>
<sst xmlns="http://schemas.openxmlformats.org/spreadsheetml/2006/main" count="35" uniqueCount="15">
  <si>
    <t>i</t>
  </si>
  <si>
    <t>xi</t>
  </si>
  <si>
    <t>f(xi)</t>
  </si>
  <si>
    <t>fdd1</t>
  </si>
  <si>
    <t>fdd2</t>
  </si>
  <si>
    <t>fdd3</t>
  </si>
  <si>
    <t>fn</t>
  </si>
  <si>
    <t>et [%]</t>
  </si>
  <si>
    <t>ea [%]</t>
  </si>
  <si>
    <t>Ea</t>
  </si>
  <si>
    <t>Assignt3</t>
  </si>
  <si>
    <t>Q3</t>
  </si>
  <si>
    <t>a2</t>
  </si>
  <si>
    <t>a1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</si>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</sst>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2033-A301-074C-B2C2-D01D2B85771F}">
  <dimension ref="A1:K25"/>
  <sheetViews>
    <sheetView tabSelected="1" topLeftCell="A8" zoomScale="176" workbookViewId="0">
      <selection activeCell="D25" sqref="D25"/>
    </sheetView>
  </sheetViews>
  <sheetFormatPr baseColWidth="10" defaultRowHeight="16" x14ac:dyDescent="0.2"/>
  <cols>
    <col min="1" max="1" width="2.83203125" style="2" customWidth="1"/>
    <col min="2" max="2" width="3.83203125" style="2" customWidth="1"/>
    <col min="3" max="4" width="12.33203125" style="2" bestFit="1" customWidth="1"/>
    <col min="5" max="5" width="13" style="2" bestFit="1" customWidth="1"/>
    <col min="6" max="6" width="12.33203125" style="2" bestFit="1" customWidth="1"/>
    <col min="7" max="7" width="4.83203125" style="2" customWidth="1"/>
    <col min="8" max="8" width="10.83203125" style="2"/>
    <col min="9" max="10" width="5.1640625" style="2" customWidth="1"/>
    <col min="11" max="11" width="10.83203125" style="2"/>
    <col min="12" max="16384" width="10.83203125" style="3"/>
  </cols>
  <sheetData>
    <row r="1" spans="1:11" ht="17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>
        <v>2</v>
      </c>
      <c r="H1" s="2" t="s">
        <v>6</v>
      </c>
      <c r="I1" s="5" t="s">
        <v>7</v>
      </c>
      <c r="J1" s="5" t="s">
        <v>8</v>
      </c>
      <c r="K1" s="5" t="s">
        <v>9</v>
      </c>
    </row>
    <row r="2" spans="1:11" x14ac:dyDescent="0.2">
      <c r="A2" s="2">
        <v>0</v>
      </c>
      <c r="B2" s="2">
        <v>1</v>
      </c>
      <c r="C2" s="6">
        <f>LN(B2)</f>
        <v>0</v>
      </c>
      <c r="G2" s="2">
        <f>$G$1-B2</f>
        <v>1</v>
      </c>
      <c r="H2" s="2">
        <f>C2</f>
        <v>0</v>
      </c>
      <c r="I2" s="2">
        <f>(LN($G$1)-H2)/LN($G$1)*100</f>
        <v>100</v>
      </c>
    </row>
    <row r="3" spans="1:11" x14ac:dyDescent="0.2">
      <c r="A3" s="2">
        <v>1</v>
      </c>
      <c r="B3" s="2">
        <v>4</v>
      </c>
      <c r="C3" s="2">
        <f>LN(B3)</f>
        <v>1.3862943611198906</v>
      </c>
      <c r="D3" s="6">
        <f>(C3-C2)/(B3-B2)</f>
        <v>0.46209812037329684</v>
      </c>
      <c r="G3" s="2">
        <f>$G$1-B3</f>
        <v>-2</v>
      </c>
      <c r="H3" s="2">
        <f>H2+D3*G2</f>
        <v>0.46209812037329684</v>
      </c>
      <c r="I3" s="2">
        <f>(LN($G$1)-H3)/LN($G$1)*100</f>
        <v>33.333333333333336</v>
      </c>
      <c r="J3" s="2">
        <f>(H3-H2)/H3*100</f>
        <v>100</v>
      </c>
      <c r="K3" s="2">
        <f>H3-H2</f>
        <v>0.46209812037329684</v>
      </c>
    </row>
    <row r="4" spans="1:11" x14ac:dyDescent="0.2">
      <c r="A4" s="2">
        <v>2</v>
      </c>
      <c r="B4" s="2">
        <v>6</v>
      </c>
      <c r="C4" s="2">
        <f>LN(B4)</f>
        <v>1.791759469228055</v>
      </c>
      <c r="D4" s="2">
        <f>(C4-C3)/(B4-B3)</f>
        <v>0.20273255405408219</v>
      </c>
      <c r="E4" s="6">
        <f>(D4-D3)/(B4-B2)</f>
        <v>-5.1873113263842932E-2</v>
      </c>
      <c r="G4" s="2">
        <f>$G$1-B4</f>
        <v>-4</v>
      </c>
      <c r="H4" s="2">
        <f>H3+E4*G2*G3</f>
        <v>0.56584434690098273</v>
      </c>
      <c r="I4" s="2">
        <f>(LN($G$1)-H4)/LN($G$1)*100</f>
        <v>18.365916681089789</v>
      </c>
      <c r="J4" s="2">
        <f>(H4-H3)/H4*100</f>
        <v>18.334764161890703</v>
      </c>
      <c r="K4" s="2">
        <f>H4-H3</f>
        <v>0.10374622652768589</v>
      </c>
    </row>
    <row r="5" spans="1:11" x14ac:dyDescent="0.2">
      <c r="A5" s="2">
        <v>3</v>
      </c>
      <c r="B5" s="2">
        <v>5</v>
      </c>
      <c r="C5" s="2">
        <f>LN(B5)</f>
        <v>1.6094379124341003</v>
      </c>
      <c r="D5" s="2">
        <f>(C5-C4)/(B5-B4)</f>
        <v>0.18232155679395468</v>
      </c>
      <c r="E5" s="2">
        <f>(D5-D4)/(B5-B3)</f>
        <v>-2.0410997260127517E-2</v>
      </c>
      <c r="F5" s="6">
        <f>(E5-E4)/(B5-B2)</f>
        <v>7.8655290009288538E-3</v>
      </c>
      <c r="G5" s="2">
        <f>$G$1-B5</f>
        <v>-3</v>
      </c>
      <c r="H5" s="2">
        <f>H4+F5*G2*G3*G4</f>
        <v>0.62876857890841353</v>
      </c>
      <c r="I5" s="2">
        <f>(LN($G$1)-H5)/LN($G$1)*100</f>
        <v>9.2878689342030896</v>
      </c>
      <c r="J5" s="2">
        <f>(H5-H4)/H5*100</f>
        <v>10.007534428115299</v>
      </c>
      <c r="K5" s="2">
        <f>H5-H4</f>
        <v>6.2924232007430803E-2</v>
      </c>
    </row>
    <row r="6" spans="1:11" x14ac:dyDescent="0.2">
      <c r="F6" s="1"/>
    </row>
    <row r="8" spans="1:11" ht="17" thickBot="1" x14ac:dyDescent="0.25">
      <c r="C8" s="1" t="s">
        <v>10</v>
      </c>
    </row>
    <row r="9" spans="1:11" ht="17" thickBot="1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4">
        <v>380</v>
      </c>
      <c r="H9" s="2" t="s">
        <v>6</v>
      </c>
      <c r="I9" s="5" t="s">
        <v>7</v>
      </c>
      <c r="J9" s="5" t="s">
        <v>8</v>
      </c>
      <c r="K9" s="5" t="s">
        <v>9</v>
      </c>
    </row>
    <row r="10" spans="1:11" x14ac:dyDescent="0.2">
      <c r="A10" s="2">
        <v>0</v>
      </c>
      <c r="B10" s="2">
        <v>300</v>
      </c>
      <c r="C10" s="6">
        <v>846.3</v>
      </c>
      <c r="D10" s="8">
        <f>(C11-C10)/(B11-B10)</f>
        <v>0.98400000000000087</v>
      </c>
      <c r="E10" s="6">
        <f>(D11-D10)/(B12-B10)</f>
        <v>-1.1200000000000042E-3</v>
      </c>
      <c r="F10" s="6">
        <f>(E11-E10)/(B13-B10)</f>
        <v>1.8666666666666383E-6</v>
      </c>
      <c r="G10" s="2">
        <f>$G$9-B10</f>
        <v>80</v>
      </c>
      <c r="H10" s="2">
        <f>C10</f>
        <v>846.3</v>
      </c>
      <c r="I10" s="2">
        <f>(LN($G$1)-H10)/LN($G$1)*100</f>
        <v>-121995.28131043298</v>
      </c>
    </row>
    <row r="11" spans="1:11" x14ac:dyDescent="0.2">
      <c r="A11" s="2">
        <v>1</v>
      </c>
      <c r="B11" s="2">
        <v>350</v>
      </c>
      <c r="C11" s="2">
        <v>895.5</v>
      </c>
      <c r="D11" s="7">
        <f>(C12-C11)/(B12-B11)</f>
        <v>0.87200000000000044</v>
      </c>
      <c r="E11" s="2">
        <f>(D12-D11)/(B13-B11)</f>
        <v>-8.4000000000000849E-4</v>
      </c>
      <c r="G11" s="2">
        <f>$G$9-B11</f>
        <v>30</v>
      </c>
      <c r="H11" s="2">
        <f>H10+D10*G10</f>
        <v>925.02</v>
      </c>
      <c r="I11" s="2">
        <f>(LN($G$1)-H11)/LN($G$1)*100</f>
        <v>-133352.17667231092</v>
      </c>
      <c r="J11" s="2">
        <f>(H11-H10)/H11*100</f>
        <v>8.5100862684050114</v>
      </c>
      <c r="K11" s="2">
        <f>H11-H10</f>
        <v>78.720000000000027</v>
      </c>
    </row>
    <row r="12" spans="1:11" x14ac:dyDescent="0.2">
      <c r="A12" s="2">
        <v>2</v>
      </c>
      <c r="B12" s="2">
        <v>400</v>
      </c>
      <c r="C12" s="2">
        <v>939.1</v>
      </c>
      <c r="D12" s="7">
        <f>(C13-C12)/(B13-B12)</f>
        <v>0.78799999999999959</v>
      </c>
      <c r="G12" s="2">
        <f>$G$9-B12</f>
        <v>-20</v>
      </c>
      <c r="H12" s="2">
        <f>H11+E10*G10*G11</f>
        <v>922.33199999999999</v>
      </c>
      <c r="I12" s="2">
        <f>(LN($G$1)-H12)/LN($G$1)*100</f>
        <v>-132964.38024531995</v>
      </c>
      <c r="J12" s="2">
        <f>(H12-H11)/H12*100</f>
        <v>-0.29143518819687358</v>
      </c>
      <c r="K12" s="2">
        <f>H12-H11</f>
        <v>-2.6879999999999882</v>
      </c>
    </row>
    <row r="13" spans="1:11" x14ac:dyDescent="0.2">
      <c r="A13" s="2">
        <v>3</v>
      </c>
      <c r="B13" s="2">
        <v>450</v>
      </c>
      <c r="C13" s="2">
        <v>978.5</v>
      </c>
      <c r="G13" s="2">
        <f>$G$9-B13</f>
        <v>-70</v>
      </c>
      <c r="H13" s="2">
        <f>H12+F10*G10*G11*G12</f>
        <v>922.24239999999998</v>
      </c>
      <c r="I13" s="2">
        <f>(LN($G$1)-H13)/LN($G$1)*100</f>
        <v>-132951.45369775358</v>
      </c>
      <c r="J13" s="2">
        <f>(H13-H12)/H13*100</f>
        <v>-9.7154500812387887E-3</v>
      </c>
      <c r="K13" s="2">
        <f>H13-H12</f>
        <v>-8.9600000000018554E-2</v>
      </c>
    </row>
    <row r="15" spans="1:11" ht="17" thickBot="1" x14ac:dyDescent="0.25">
      <c r="C15" s="1" t="s">
        <v>11</v>
      </c>
    </row>
    <row r="16" spans="1:11" ht="17" thickBot="1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4">
        <v>380</v>
      </c>
      <c r="H16" s="2" t="s">
        <v>6</v>
      </c>
      <c r="I16" s="5" t="s">
        <v>7</v>
      </c>
      <c r="J16" s="5" t="s">
        <v>8</v>
      </c>
      <c r="K16" s="5" t="s">
        <v>9</v>
      </c>
    </row>
    <row r="17" spans="1:11" x14ac:dyDescent="0.2">
      <c r="A17" s="2">
        <v>0</v>
      </c>
      <c r="B17" s="9">
        <v>3</v>
      </c>
      <c r="C17" s="10">
        <v>1.6</v>
      </c>
      <c r="D17" s="8">
        <f>(C18-C17)/(B18-B17)</f>
        <v>2</v>
      </c>
      <c r="E17" s="6">
        <f>(D18-D17)/(B19-B17)</f>
        <v>-0.59999999999999987</v>
      </c>
      <c r="F17" s="6">
        <f>(E18-E17)/(B20-B17)</f>
        <v>4.1666666666666588E-2</v>
      </c>
      <c r="G17" s="2">
        <f>$G$9-B17</f>
        <v>377</v>
      </c>
      <c r="H17" s="2">
        <f>C17</f>
        <v>1.6</v>
      </c>
      <c r="I17" s="2">
        <f>(LN($G$1)-H17)/LN($G$1)*100</f>
        <v>-130.83120654223416</v>
      </c>
    </row>
    <row r="18" spans="1:11" x14ac:dyDescent="0.2">
      <c r="A18" s="2">
        <v>1</v>
      </c>
      <c r="B18" s="11">
        <v>4</v>
      </c>
      <c r="C18" s="12">
        <v>3.6</v>
      </c>
      <c r="D18" s="7">
        <f>(C19-C18)/(B19-B18)</f>
        <v>0.80000000000000027</v>
      </c>
      <c r="E18" s="2">
        <f>(D19-D18)/(B20-B18)</f>
        <v>-0.43333333333333351</v>
      </c>
      <c r="F18" s="6">
        <f>(E19-E18)/(B21-B18)</f>
        <v>5.0000000000000086E-2</v>
      </c>
      <c r="G18" s="2">
        <f>$G$9-B18</f>
        <v>376</v>
      </c>
      <c r="H18" s="2">
        <f>H17+D17*G17</f>
        <v>755.6</v>
      </c>
      <c r="I18" s="2">
        <f>(LN($G$1)-H18)/LN($G$1)*100</f>
        <v>-108910.0372895701</v>
      </c>
      <c r="J18" s="2">
        <f>(H18-H17)/H18*100</f>
        <v>99.788247750132342</v>
      </c>
      <c r="K18" s="2">
        <f>H18-H17</f>
        <v>754</v>
      </c>
    </row>
    <row r="19" spans="1:11" x14ac:dyDescent="0.2">
      <c r="A19" s="2">
        <v>2</v>
      </c>
      <c r="B19" s="11">
        <v>5</v>
      </c>
      <c r="C19" s="12">
        <v>4.4000000000000004</v>
      </c>
      <c r="D19" s="7">
        <f>(C20-C19)/(B20-B19)</f>
        <v>-0.50000000000000022</v>
      </c>
      <c r="E19" s="2">
        <f>(D20-D19)/(B21-B19)</f>
        <v>-0.23333333333333317</v>
      </c>
      <c r="G19" s="2">
        <f>$G$9-B19</f>
        <v>375</v>
      </c>
      <c r="H19" s="2">
        <f>H18+E17*G17*G18</f>
        <v>-84295.599999999977</v>
      </c>
      <c r="I19" s="2">
        <f>(LN($G$1)-H19)/LN($G$1)*100</f>
        <v>12161384.408875966</v>
      </c>
      <c r="J19" s="2">
        <f>(H19-H18)/H19*100</f>
        <v>100.89636944277045</v>
      </c>
      <c r="K19" s="2">
        <f>H19-H18</f>
        <v>-85051.199999999983</v>
      </c>
    </row>
    <row r="20" spans="1:11" x14ac:dyDescent="0.2">
      <c r="A20" s="2">
        <v>3</v>
      </c>
      <c r="B20" s="11">
        <v>7</v>
      </c>
      <c r="C20" s="12">
        <v>3.4</v>
      </c>
      <c r="D20" s="7">
        <f>(C21-C20)/(B21-B20)</f>
        <v>-1.1999999999999997</v>
      </c>
      <c r="G20" s="2">
        <f>$G$9-B20</f>
        <v>373</v>
      </c>
      <c r="H20" s="2">
        <f>H19+F17*G17*G18*G19</f>
        <v>2130579.3999999957</v>
      </c>
      <c r="I20" s="2">
        <f>(LN($G$1)-H20)/LN($G$1)*100</f>
        <v>-307377533.46001774</v>
      </c>
      <c r="J20" s="2">
        <f>(H20-H19)/H20*100</f>
        <v>103.95646367368427</v>
      </c>
      <c r="K20" s="2">
        <f>H20-H19</f>
        <v>2214874.9999999958</v>
      </c>
    </row>
    <row r="21" spans="1:11" x14ac:dyDescent="0.2">
      <c r="A21" s="2">
        <v>4</v>
      </c>
      <c r="B21" s="11">
        <v>8</v>
      </c>
      <c r="C21" s="12">
        <v>2.2000000000000002</v>
      </c>
    </row>
    <row r="23" spans="1:11" x14ac:dyDescent="0.2">
      <c r="B23" s="2" t="s">
        <v>12</v>
      </c>
      <c r="C23" s="2">
        <f>$E$17</f>
        <v>-0.59999999999999987</v>
      </c>
    </row>
    <row r="24" spans="1:11" x14ac:dyDescent="0.2">
      <c r="B24" s="2" t="s">
        <v>13</v>
      </c>
      <c r="C24" s="2">
        <f>D17-E17*B19-E17*B18</f>
        <v>7.3999999999999986</v>
      </c>
    </row>
    <row r="25" spans="1:11" x14ac:dyDescent="0.2">
      <c r="B25" s="2" t="s">
        <v>14</v>
      </c>
      <c r="C25" s="2">
        <f>C17-D17*B17+E17*B17*B18</f>
        <v>-11.599999999999998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Steinman</dc:creator>
  <cp:lastModifiedBy>Andrew Zhang</cp:lastModifiedBy>
  <dcterms:created xsi:type="dcterms:W3CDTF">2021-03-04T22:26:12Z</dcterms:created>
  <dcterms:modified xsi:type="dcterms:W3CDTF">2021-03-24T06:39:34Z</dcterms:modified>
</cp:coreProperties>
</file>