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zhang/UT Google Drive/UofT Junior Year 2020/Num Methods MIE334 /Assigntmns/Asgnt3/"/>
    </mc:Choice>
  </mc:AlternateContent>
  <xr:revisionPtr revIDLastSave="0" documentId="13_ncr:1_{780ABD66-4C9F-4E42-9394-2BEF39FE1212}" xr6:coauthVersionLast="46" xr6:coauthVersionMax="46" xr10:uidLastSave="{00000000-0000-0000-0000-000000000000}"/>
  <bookViews>
    <workbookView xWindow="10340" yWindow="480" windowWidth="17560" windowHeight="11680" activeTab="1" xr2:uid="{06BD051E-934A-7942-B84B-9BF0A69A0A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3" i="2"/>
  <c r="E4" i="2"/>
  <c r="E5" i="2"/>
  <c r="E6" i="2"/>
  <c r="E2" i="2"/>
  <c r="D13" i="2"/>
  <c r="D7" i="2"/>
  <c r="D3" i="2"/>
  <c r="D4" i="2"/>
  <c r="D5" i="2"/>
  <c r="D6" i="2"/>
  <c r="D2" i="2"/>
  <c r="J2" i="2"/>
  <c r="J3" i="2"/>
  <c r="J4" i="2"/>
  <c r="J5" i="2"/>
  <c r="J6" i="2"/>
  <c r="J7" i="2"/>
  <c r="I3" i="2"/>
  <c r="I4" i="2"/>
  <c r="I5" i="2"/>
  <c r="I6" i="2"/>
  <c r="I2" i="2"/>
  <c r="I7" i="2" s="1"/>
  <c r="H3" i="2"/>
  <c r="H4" i="2"/>
  <c r="H5" i="2"/>
  <c r="H6" i="2"/>
  <c r="H2" i="2"/>
  <c r="H7" i="2" s="1"/>
  <c r="G3" i="2"/>
  <c r="G4" i="2"/>
  <c r="G5" i="2"/>
  <c r="G6" i="2"/>
  <c r="G2" i="2"/>
  <c r="G7" i="2" s="1"/>
  <c r="F3" i="2"/>
  <c r="F4" i="2"/>
  <c r="F5" i="2"/>
  <c r="F6" i="2"/>
  <c r="F2" i="2"/>
  <c r="F7" i="2" s="1"/>
  <c r="E7" i="2" l="1"/>
  <c r="F13" i="2" s="1"/>
  <c r="B8" i="2" l="1"/>
  <c r="C8" i="2"/>
  <c r="C7" i="2"/>
  <c r="B7" i="2"/>
  <c r="G13" i="1" l="1"/>
  <c r="B13" i="1"/>
  <c r="C13" i="1"/>
  <c r="D13" i="1"/>
  <c r="E13" i="1"/>
  <c r="F13" i="1"/>
  <c r="A13" i="1"/>
  <c r="G3" i="1"/>
  <c r="G4" i="1"/>
  <c r="G5" i="1"/>
  <c r="G6" i="1"/>
  <c r="G7" i="1"/>
  <c r="G8" i="1"/>
  <c r="G9" i="1"/>
  <c r="G10" i="1"/>
  <c r="G11" i="1"/>
  <c r="G12" i="1"/>
  <c r="G2" i="1"/>
  <c r="D2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F2" i="1"/>
  <c r="E2" i="1"/>
  <c r="A15" i="1"/>
  <c r="B15" i="1"/>
  <c r="C2" i="1"/>
</calcChain>
</file>

<file path=xl/sharedStrings.xml><?xml version="1.0" encoding="utf-8"?>
<sst xmlns="http://schemas.openxmlformats.org/spreadsheetml/2006/main" count="19" uniqueCount="17">
  <si>
    <t>y2</t>
  </si>
  <si>
    <t>xy</t>
  </si>
  <si>
    <t>x2</t>
  </si>
  <si>
    <t>x</t>
  </si>
  <si>
    <t>y</t>
  </si>
  <si>
    <t>Sum:</t>
  </si>
  <si>
    <t>Avg</t>
  </si>
  <si>
    <t>n</t>
  </si>
  <si>
    <t>y-ymean</t>
  </si>
  <si>
    <t>a2</t>
  </si>
  <si>
    <t>a1</t>
  </si>
  <si>
    <t>a0</t>
  </si>
  <si>
    <t>sr</t>
  </si>
  <si>
    <t>x^2y</t>
  </si>
  <si>
    <t>St</t>
  </si>
  <si>
    <t>Sr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</si>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</sst>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762467191601048E-3"/>
                  <c:y val="-0.35107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21</c:v>
                </c:pt>
                <c:pt idx="6">
                  <c:v>23</c:v>
                </c:pt>
                <c:pt idx="7">
                  <c:v>29</c:v>
                </c:pt>
                <c:pt idx="8">
                  <c:v>29</c:v>
                </c:pt>
                <c:pt idx="9">
                  <c:v>37</c:v>
                </c:pt>
                <c:pt idx="10">
                  <c:v>39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29</c:v>
                </c:pt>
                <c:pt idx="1">
                  <c:v>21</c:v>
                </c:pt>
                <c:pt idx="2">
                  <c:v>29</c:v>
                </c:pt>
                <c:pt idx="3">
                  <c:v>14</c:v>
                </c:pt>
                <c:pt idx="4">
                  <c:v>21</c:v>
                </c:pt>
                <c:pt idx="5">
                  <c:v>15</c:v>
                </c:pt>
                <c:pt idx="6">
                  <c:v>7</c:v>
                </c:pt>
                <c:pt idx="7">
                  <c:v>7</c:v>
                </c:pt>
                <c:pt idx="8">
                  <c:v>13</c:v>
                </c:pt>
                <c:pt idx="9">
                  <c:v>0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1-2841-904A-A9AD0160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40719"/>
        <c:axId val="971080159"/>
      </c:scatterChart>
      <c:valAx>
        <c:axId val="97144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80159"/>
        <c:crosses val="autoZero"/>
        <c:crossBetween val="midCat"/>
      </c:valAx>
      <c:valAx>
        <c:axId val="9710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1.6</c:v>
                </c:pt>
                <c:pt idx="1">
                  <c:v>3.6</c:v>
                </c:pt>
                <c:pt idx="2">
                  <c:v>4.4000000000000004</c:v>
                </c:pt>
                <c:pt idx="3">
                  <c:v>3.4</c:v>
                </c:pt>
                <c:pt idx="4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4-E24B-88A7-182288C5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26671"/>
        <c:axId val="960801327"/>
      </c:scatterChart>
      <c:valAx>
        <c:axId val="100892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01327"/>
        <c:crosses val="autoZero"/>
        <c:crossBetween val="midCat"/>
      </c:valAx>
      <c:valAx>
        <c:axId val="9608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2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10</xdr:row>
      <xdr:rowOff>31750</xdr:rowOff>
    </xdr:from>
    <xdr:to>
      <xdr:col>13</xdr:col>
      <xdr:colOff>222250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5F172-271E-7C4E-8961-18492E3EE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19</xdr:row>
      <xdr:rowOff>184150</xdr:rowOff>
    </xdr:from>
    <xdr:to>
      <xdr:col>5</xdr:col>
      <xdr:colOff>768350</xdr:colOff>
      <xdr:row>33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77992-945D-604E-BCBB-8F96F1393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F8B7-C983-964B-80D7-22CE932058A4}">
  <dimension ref="A1:I15"/>
  <sheetViews>
    <sheetView workbookViewId="0">
      <selection activeCell="E13" sqref="E13"/>
    </sheetView>
  </sheetViews>
  <sheetFormatPr baseColWidth="10" defaultRowHeight="16" x14ac:dyDescent="0.2"/>
  <sheetData>
    <row r="1" spans="1:9" x14ac:dyDescent="0.2">
      <c r="C1" t="s">
        <v>2</v>
      </c>
      <c r="D1" t="s">
        <v>1</v>
      </c>
      <c r="G1" t="s">
        <v>0</v>
      </c>
    </row>
    <row r="2" spans="1:9" x14ac:dyDescent="0.2">
      <c r="A2">
        <v>6</v>
      </c>
      <c r="B2">
        <v>29</v>
      </c>
      <c r="C2">
        <f>A2^2</f>
        <v>36</v>
      </c>
      <c r="D2">
        <f>A2*B2</f>
        <v>174</v>
      </c>
      <c r="E2">
        <f>(B2-$B$15)^2</f>
        <v>211.57024793388427</v>
      </c>
      <c r="F2">
        <f>(B2-$H$2-$I$2*A2)^2</f>
        <v>6.8859008099999928</v>
      </c>
      <c r="G2">
        <f>B2^2</f>
        <v>841</v>
      </c>
      <c r="H2">
        <v>31.058900000000001</v>
      </c>
      <c r="I2">
        <v>-0.78049999999999997</v>
      </c>
    </row>
    <row r="3" spans="1:9" x14ac:dyDescent="0.2">
      <c r="A3">
        <v>7</v>
      </c>
      <c r="B3">
        <v>21</v>
      </c>
      <c r="C3">
        <f t="shared" ref="C3:C12" si="0">A3^2</f>
        <v>49</v>
      </c>
      <c r="D3">
        <f t="shared" ref="D3:D12" si="1">A3*B3</f>
        <v>147</v>
      </c>
      <c r="E3">
        <f t="shared" ref="E3:E12" si="2">(B3-$B$15)^2</f>
        <v>42.842975206611563</v>
      </c>
      <c r="F3">
        <f t="shared" ref="F3:F12" si="3">(B3-$H$2-$I$2*A3)^2</f>
        <v>21.117701160000014</v>
      </c>
      <c r="G3">
        <f t="shared" ref="G3:G12" si="4">B3^2</f>
        <v>441</v>
      </c>
    </row>
    <row r="4" spans="1:9" x14ac:dyDescent="0.2">
      <c r="A4">
        <v>11</v>
      </c>
      <c r="B4">
        <v>29</v>
      </c>
      <c r="C4">
        <f t="shared" si="0"/>
        <v>121</v>
      </c>
      <c r="D4">
        <f t="shared" si="1"/>
        <v>319</v>
      </c>
      <c r="E4">
        <f t="shared" si="2"/>
        <v>211.57024793388427</v>
      </c>
      <c r="F4">
        <f t="shared" si="3"/>
        <v>42.596507559999978</v>
      </c>
      <c r="G4">
        <f t="shared" si="4"/>
        <v>841</v>
      </c>
    </row>
    <row r="5" spans="1:9" x14ac:dyDescent="0.2">
      <c r="A5">
        <v>15</v>
      </c>
      <c r="B5">
        <v>14</v>
      </c>
      <c r="C5">
        <f t="shared" si="0"/>
        <v>225</v>
      </c>
      <c r="D5">
        <f t="shared" si="1"/>
        <v>210</v>
      </c>
      <c r="E5">
        <f t="shared" si="2"/>
        <v>0.20661157024793433</v>
      </c>
      <c r="F5">
        <f t="shared" si="3"/>
        <v>28.637481960000017</v>
      </c>
      <c r="G5">
        <f t="shared" si="4"/>
        <v>196</v>
      </c>
    </row>
    <row r="6" spans="1:9" x14ac:dyDescent="0.2">
      <c r="A6">
        <v>17</v>
      </c>
      <c r="B6">
        <v>21</v>
      </c>
      <c r="C6">
        <f t="shared" si="0"/>
        <v>289</v>
      </c>
      <c r="D6">
        <f t="shared" si="1"/>
        <v>357</v>
      </c>
      <c r="E6">
        <f t="shared" si="2"/>
        <v>42.842975206611563</v>
      </c>
      <c r="F6">
        <f t="shared" si="3"/>
        <v>10.301532159999988</v>
      </c>
      <c r="G6">
        <f t="shared" si="4"/>
        <v>441</v>
      </c>
    </row>
    <row r="7" spans="1:9" x14ac:dyDescent="0.2">
      <c r="A7">
        <v>21</v>
      </c>
      <c r="B7">
        <v>15</v>
      </c>
      <c r="C7">
        <f t="shared" si="0"/>
        <v>441</v>
      </c>
      <c r="D7">
        <f t="shared" si="1"/>
        <v>315</v>
      </c>
      <c r="E7">
        <f t="shared" si="2"/>
        <v>0.29752066115702425</v>
      </c>
      <c r="F7">
        <f t="shared" si="3"/>
        <v>0.10995855999999875</v>
      </c>
      <c r="G7">
        <f t="shared" si="4"/>
        <v>225</v>
      </c>
    </row>
    <row r="8" spans="1:9" x14ac:dyDescent="0.2">
      <c r="A8">
        <v>23</v>
      </c>
      <c r="B8">
        <v>7</v>
      </c>
      <c r="C8">
        <f t="shared" si="0"/>
        <v>529</v>
      </c>
      <c r="D8">
        <f t="shared" si="1"/>
        <v>161</v>
      </c>
      <c r="E8">
        <f t="shared" si="2"/>
        <v>55.570247933884303</v>
      </c>
      <c r="F8">
        <f t="shared" si="3"/>
        <v>37.300334760000027</v>
      </c>
      <c r="G8">
        <f t="shared" si="4"/>
        <v>49</v>
      </c>
    </row>
    <row r="9" spans="1:9" x14ac:dyDescent="0.2">
      <c r="A9">
        <v>29</v>
      </c>
      <c r="B9">
        <v>7</v>
      </c>
      <c r="C9">
        <f t="shared" si="0"/>
        <v>841</v>
      </c>
      <c r="D9">
        <f t="shared" si="1"/>
        <v>203</v>
      </c>
      <c r="E9">
        <f t="shared" si="2"/>
        <v>55.570247933884303</v>
      </c>
      <c r="F9">
        <f t="shared" si="3"/>
        <v>2.0289153600000058</v>
      </c>
      <c r="G9">
        <f t="shared" si="4"/>
        <v>49</v>
      </c>
    </row>
    <row r="10" spans="1:9" x14ac:dyDescent="0.2">
      <c r="A10">
        <v>29</v>
      </c>
      <c r="B10">
        <v>13</v>
      </c>
      <c r="C10">
        <f t="shared" si="0"/>
        <v>841</v>
      </c>
      <c r="D10">
        <f t="shared" si="1"/>
        <v>377</v>
      </c>
      <c r="E10">
        <f t="shared" si="2"/>
        <v>2.1157024793388444</v>
      </c>
      <c r="F10">
        <f t="shared" si="3"/>
        <v>20.936115359999981</v>
      </c>
      <c r="G10">
        <f t="shared" si="4"/>
        <v>169</v>
      </c>
    </row>
    <row r="11" spans="1:9" x14ac:dyDescent="0.2">
      <c r="A11">
        <v>37</v>
      </c>
      <c r="B11">
        <v>0</v>
      </c>
      <c r="C11">
        <f t="shared" si="0"/>
        <v>1369</v>
      </c>
      <c r="D11">
        <f t="shared" si="1"/>
        <v>0</v>
      </c>
      <c r="E11">
        <f t="shared" si="2"/>
        <v>208.93388429752068</v>
      </c>
      <c r="F11">
        <f t="shared" si="3"/>
        <v>4.7541441600000098</v>
      </c>
      <c r="G11">
        <f t="shared" si="4"/>
        <v>0</v>
      </c>
    </row>
    <row r="12" spans="1:9" x14ac:dyDescent="0.2">
      <c r="A12">
        <v>39</v>
      </c>
      <c r="B12">
        <v>3</v>
      </c>
      <c r="C12">
        <f t="shared" si="0"/>
        <v>1521</v>
      </c>
      <c r="D12">
        <f t="shared" si="1"/>
        <v>117</v>
      </c>
      <c r="E12">
        <f t="shared" si="2"/>
        <v>131.20661157024796</v>
      </c>
      <c r="F12">
        <f t="shared" si="3"/>
        <v>5.667256359999989</v>
      </c>
      <c r="G12">
        <f t="shared" si="4"/>
        <v>9</v>
      </c>
    </row>
    <row r="13" spans="1:9" x14ac:dyDescent="0.2">
      <c r="A13">
        <f>SUM(A2:A12)</f>
        <v>234</v>
      </c>
      <c r="B13">
        <f t="shared" ref="B13:F13" si="5">SUM(B2:B12)</f>
        <v>159</v>
      </c>
      <c r="C13">
        <f t="shared" si="5"/>
        <v>6262</v>
      </c>
      <c r="D13">
        <f t="shared" si="5"/>
        <v>2380</v>
      </c>
      <c r="E13">
        <f t="shared" si="5"/>
        <v>962.72727272727275</v>
      </c>
      <c r="F13">
        <f t="shared" si="5"/>
        <v>180.33584820999999</v>
      </c>
      <c r="G13">
        <f>SUM(G2:G12)</f>
        <v>3261</v>
      </c>
    </row>
    <row r="15" spans="1:9" x14ac:dyDescent="0.2">
      <c r="A15">
        <f>AVERAGE(A2:A12)</f>
        <v>21.272727272727273</v>
      </c>
      <c r="B15">
        <f>AVERAGE(B2:B12)</f>
        <v>14.454545454545455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90F0-8454-2E4D-8ABB-3FBCC6F7AAC7}">
  <dimension ref="A1:J15"/>
  <sheetViews>
    <sheetView tabSelected="1" workbookViewId="0">
      <selection activeCell="F12" sqref="F12"/>
    </sheetView>
  </sheetViews>
  <sheetFormatPr baseColWidth="10" defaultRowHeight="16" x14ac:dyDescent="0.2"/>
  <cols>
    <col min="4" max="4" width="12.83203125" bestFit="1" customWidth="1"/>
    <col min="5" max="5" width="14.6640625" bestFit="1" customWidth="1"/>
    <col min="6" max="6" width="12.33203125" bestFit="1" customWidth="1"/>
  </cols>
  <sheetData>
    <row r="1" spans="1:10" ht="17" thickBot="1" x14ac:dyDescent="0.25">
      <c r="B1" t="s">
        <v>3</v>
      </c>
      <c r="C1" t="s">
        <v>4</v>
      </c>
      <c r="D1" t="s">
        <v>8</v>
      </c>
      <c r="E1" t="s">
        <v>12</v>
      </c>
      <c r="F1" t="s">
        <v>2</v>
      </c>
      <c r="I1" t="s">
        <v>1</v>
      </c>
      <c r="J1" t="s">
        <v>13</v>
      </c>
    </row>
    <row r="2" spans="1:10" x14ac:dyDescent="0.2">
      <c r="B2" s="1">
        <v>3</v>
      </c>
      <c r="C2" s="2">
        <v>1.6</v>
      </c>
      <c r="D2">
        <f>(C2-$C$8)^2</f>
        <v>2.0736000000000012</v>
      </c>
      <c r="E2" s="5">
        <f>(C2-$B$13-$B$14*B2-$B$15*(B2)^2)^2</f>
        <v>1.2836890000000141E-2</v>
      </c>
      <c r="F2">
        <f>B2^2</f>
        <v>9</v>
      </c>
      <c r="G2">
        <f>B2^3</f>
        <v>27</v>
      </c>
      <c r="H2">
        <f>B2^4</f>
        <v>81</v>
      </c>
      <c r="I2">
        <f>B2*C2</f>
        <v>4.8000000000000007</v>
      </c>
      <c r="J2">
        <f>F2*C2</f>
        <v>14.4</v>
      </c>
    </row>
    <row r="3" spans="1:10" x14ac:dyDescent="0.2">
      <c r="B3" s="3">
        <v>4</v>
      </c>
      <c r="C3" s="4">
        <v>3.6</v>
      </c>
      <c r="D3">
        <f t="shared" ref="D3:D6" si="0">(C3-$C$8)^2</f>
        <v>0.31359999999999955</v>
      </c>
      <c r="E3" s="5">
        <f t="shared" ref="E3:E6" si="1">(C3-$B$13-$B$14*B3-$B$15*(B3)^2)^2</f>
        <v>2.4932410000000189E-2</v>
      </c>
      <c r="F3">
        <f t="shared" ref="F3:F6" si="2">B3^2</f>
        <v>16</v>
      </c>
      <c r="G3">
        <f t="shared" ref="G3:G6" si="3">B3^3</f>
        <v>64</v>
      </c>
      <c r="H3">
        <f t="shared" ref="H3:H6" si="4">B3^4</f>
        <v>256</v>
      </c>
      <c r="I3">
        <f t="shared" ref="I3:I6" si="5">B3*C3</f>
        <v>14.4</v>
      </c>
      <c r="J3">
        <f t="shared" ref="J3:J6" si="6">F3*C3</f>
        <v>57.6</v>
      </c>
    </row>
    <row r="4" spans="1:10" x14ac:dyDescent="0.2">
      <c r="B4" s="3">
        <v>5</v>
      </c>
      <c r="C4" s="4">
        <v>4.4000000000000004</v>
      </c>
      <c r="D4">
        <f t="shared" si="0"/>
        <v>1.8495999999999997</v>
      </c>
      <c r="E4" s="5">
        <f t="shared" si="1"/>
        <v>3.4692100000003607E-3</v>
      </c>
      <c r="F4">
        <f t="shared" si="2"/>
        <v>25</v>
      </c>
      <c r="G4">
        <f t="shared" si="3"/>
        <v>125</v>
      </c>
      <c r="H4">
        <f t="shared" si="4"/>
        <v>625</v>
      </c>
      <c r="I4">
        <f t="shared" si="5"/>
        <v>22</v>
      </c>
      <c r="J4">
        <f t="shared" si="6"/>
        <v>110.00000000000001</v>
      </c>
    </row>
    <row r="5" spans="1:10" x14ac:dyDescent="0.2">
      <c r="B5" s="3">
        <v>7</v>
      </c>
      <c r="C5" s="4">
        <v>3.4</v>
      </c>
      <c r="D5">
        <f t="shared" si="0"/>
        <v>0.1295999999999996</v>
      </c>
      <c r="E5" s="5">
        <f t="shared" si="1"/>
        <v>6.2350090000000351E-2</v>
      </c>
      <c r="F5">
        <f t="shared" si="2"/>
        <v>49</v>
      </c>
      <c r="G5">
        <f t="shared" si="3"/>
        <v>343</v>
      </c>
      <c r="H5">
        <f t="shared" si="4"/>
        <v>2401</v>
      </c>
      <c r="I5">
        <f t="shared" si="5"/>
        <v>23.8</v>
      </c>
      <c r="J5">
        <f t="shared" si="6"/>
        <v>166.6</v>
      </c>
    </row>
    <row r="6" spans="1:10" x14ac:dyDescent="0.2">
      <c r="B6" s="3">
        <v>8</v>
      </c>
      <c r="C6" s="4">
        <v>2.2000000000000002</v>
      </c>
      <c r="D6">
        <f t="shared" si="0"/>
        <v>0.70560000000000056</v>
      </c>
      <c r="E6" s="5">
        <f t="shared" si="1"/>
        <v>1.9796490000000701E-2</v>
      </c>
      <c r="F6">
        <f t="shared" si="2"/>
        <v>64</v>
      </c>
      <c r="G6">
        <f t="shared" si="3"/>
        <v>512</v>
      </c>
      <c r="H6">
        <f t="shared" si="4"/>
        <v>4096</v>
      </c>
      <c r="I6">
        <f t="shared" si="5"/>
        <v>17.600000000000001</v>
      </c>
      <c r="J6">
        <f t="shared" si="6"/>
        <v>140.80000000000001</v>
      </c>
    </row>
    <row r="7" spans="1:10" x14ac:dyDescent="0.2">
      <c r="A7" t="s">
        <v>5</v>
      </c>
      <c r="B7">
        <f>SUM(B2:B6)</f>
        <v>27</v>
      </c>
      <c r="C7">
        <f>SUM(C2:C6)</f>
        <v>15.200000000000003</v>
      </c>
      <c r="D7">
        <f>SUM(D2:D6)</f>
        <v>5.072000000000001</v>
      </c>
      <c r="E7" s="5">
        <f>SUM(E2:E6)</f>
        <v>0.12338509000000175</v>
      </c>
      <c r="F7">
        <f t="shared" ref="F7:J7" si="7">SUM(F2:F6)</f>
        <v>163</v>
      </c>
      <c r="G7">
        <f t="shared" si="7"/>
        <v>1071</v>
      </c>
      <c r="H7">
        <f t="shared" si="7"/>
        <v>7459</v>
      </c>
      <c r="I7">
        <f t="shared" si="7"/>
        <v>82.6</v>
      </c>
      <c r="J7">
        <f t="shared" si="7"/>
        <v>489.40000000000003</v>
      </c>
    </row>
    <row r="8" spans="1:10" x14ac:dyDescent="0.2">
      <c r="A8" t="s">
        <v>6</v>
      </c>
      <c r="B8">
        <f>B7/$B$10</f>
        <v>5.4</v>
      </c>
      <c r="C8">
        <f>C7/$B$10</f>
        <v>3.0400000000000005</v>
      </c>
    </row>
    <row r="10" spans="1:10" x14ac:dyDescent="0.2">
      <c r="A10" t="s">
        <v>7</v>
      </c>
      <c r="B10">
        <v>5</v>
      </c>
    </row>
    <row r="12" spans="1:10" x14ac:dyDescent="0.2">
      <c r="D12" t="s">
        <v>14</v>
      </c>
      <c r="E12" t="s">
        <v>15</v>
      </c>
      <c r="F12" t="s">
        <v>16</v>
      </c>
    </row>
    <row r="13" spans="1:10" x14ac:dyDescent="0.2">
      <c r="A13" t="s">
        <v>9</v>
      </c>
      <c r="B13">
        <v>-8.4519000000000002</v>
      </c>
      <c r="D13">
        <f>SQRT(D7/(B10-1))</f>
        <v>1.1260550608207398</v>
      </c>
      <c r="E13">
        <f>SQRT(E7/(B10-3))</f>
        <v>0.24837984016421477</v>
      </c>
      <c r="F13" s="5">
        <f>($D$7-$E$7)/D7</f>
        <v>0.97567328667192388</v>
      </c>
    </row>
    <row r="14" spans="1:10" x14ac:dyDescent="0.2">
      <c r="A14" t="s">
        <v>10</v>
      </c>
      <c r="B14">
        <v>4.6330999999999998</v>
      </c>
    </row>
    <row r="15" spans="1:10" x14ac:dyDescent="0.2">
      <c r="A15" t="s">
        <v>11</v>
      </c>
      <c r="B15">
        <v>-0.41489999999999999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Zhang</dc:creator>
  <cp:lastModifiedBy>Andrew Zhang</cp:lastModifiedBy>
  <dcterms:created xsi:type="dcterms:W3CDTF">2021-03-23T01:50:45Z</dcterms:created>
  <dcterms:modified xsi:type="dcterms:W3CDTF">2021-04-26T01:54:48Z</dcterms:modified>
</cp:coreProperties>
</file>