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man/Dropbox/DAS/Courses/MIE334 - Numerical Analysis/"/>
    </mc:Choice>
  </mc:AlternateContent>
  <xr:revisionPtr revIDLastSave="0" documentId="13_ncr:1_{3CCB4403-43C5-CA42-A0B7-86BAFE7EADFA}" xr6:coauthVersionLast="45" xr6:coauthVersionMax="45" xr10:uidLastSave="{00000000-0000-0000-0000-000000000000}"/>
  <bookViews>
    <workbookView xWindow="1300" yWindow="920" windowWidth="28040" windowHeight="16540" xr2:uid="{0466BC95-2A82-894E-AC95-69AB780B7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  <c r="K11" i="1"/>
  <c r="P11" i="1" s="1"/>
  <c r="M11" i="1" l="1"/>
  <c r="P2" i="1"/>
  <c r="Q2" i="1"/>
  <c r="O18" i="1"/>
  <c r="M2" i="1"/>
  <c r="K3" i="1" l="1"/>
  <c r="P3" i="1" s="1"/>
  <c r="D2" i="1"/>
  <c r="M3" i="1" l="1"/>
  <c r="O2" i="1"/>
  <c r="L3" i="1" s="1"/>
  <c r="Q3" i="1" s="1"/>
  <c r="N2" i="1"/>
  <c r="K4" i="1"/>
  <c r="P4" i="1" s="1"/>
  <c r="G2" i="1"/>
  <c r="H2" i="1" s="1"/>
  <c r="O3" i="1" l="1"/>
  <c r="L4" i="1" s="1"/>
  <c r="Q4" i="1" s="1"/>
  <c r="M4" i="1"/>
  <c r="N3" i="1"/>
  <c r="K5" i="1"/>
  <c r="P5" i="1" s="1"/>
  <c r="O4" i="1" l="1"/>
  <c r="L5" i="1" s="1"/>
  <c r="Q5" i="1" s="1"/>
  <c r="M5" i="1"/>
  <c r="N4" i="1"/>
  <c r="K6" i="1"/>
  <c r="P6" i="1" s="1"/>
  <c r="B3" i="1"/>
  <c r="M6" i="1" l="1"/>
  <c r="O5" i="1"/>
  <c r="L6" i="1" s="1"/>
  <c r="Q6" i="1" s="1"/>
  <c r="N5" i="1"/>
  <c r="D3" i="1"/>
  <c r="F2" i="1"/>
  <c r="C3" i="1" s="1"/>
  <c r="E2" i="1"/>
  <c r="K7" i="1"/>
  <c r="P7" i="1" s="1"/>
  <c r="B4" i="1"/>
  <c r="G3" i="1"/>
  <c r="M7" i="1" l="1"/>
  <c r="O6" i="1"/>
  <c r="L7" i="1" s="1"/>
  <c r="Q7" i="1" s="1"/>
  <c r="N6" i="1"/>
  <c r="E3" i="1"/>
  <c r="B5" i="1"/>
  <c r="G5" i="1" s="1"/>
  <c r="D4" i="1"/>
  <c r="F3" i="1"/>
  <c r="C4" i="1" s="1"/>
  <c r="K8" i="1"/>
  <c r="P8" i="1" s="1"/>
  <c r="H3" i="1"/>
  <c r="G4" i="1"/>
  <c r="O7" i="1" l="1"/>
  <c r="L8" i="1" s="1"/>
  <c r="Q8" i="1" s="1"/>
  <c r="M8" i="1"/>
  <c r="N7" i="1"/>
  <c r="B6" i="1"/>
  <c r="F5" i="1" s="1"/>
  <c r="E4" i="1"/>
  <c r="F4" i="1"/>
  <c r="C5" i="1" s="1"/>
  <c r="D5" i="1"/>
  <c r="K9" i="1"/>
  <c r="P9" i="1" s="1"/>
  <c r="H4" i="1"/>
  <c r="B7" i="1"/>
  <c r="Q9" i="1" l="1"/>
  <c r="G6" i="1"/>
  <c r="O8" i="1"/>
  <c r="L9" i="1" s="1"/>
  <c r="M9" i="1"/>
  <c r="N8" i="1"/>
  <c r="C6" i="1"/>
  <c r="D6" i="1"/>
  <c r="D7" i="1"/>
  <c r="F6" i="1"/>
  <c r="H5" i="1"/>
  <c r="E5" i="1"/>
  <c r="K10" i="1"/>
  <c r="P10" i="1" s="1"/>
  <c r="G7" i="1"/>
  <c r="B8" i="1"/>
  <c r="M10" i="1" l="1"/>
  <c r="O9" i="1"/>
  <c r="L10" i="1" s="1"/>
  <c r="Q10" i="1" s="1"/>
  <c r="C7" i="1"/>
  <c r="H7" i="1" s="1"/>
  <c r="N9" i="1"/>
  <c r="D8" i="1"/>
  <c r="F7" i="1"/>
  <c r="E7" i="1"/>
  <c r="E6" i="1"/>
  <c r="H6" i="1"/>
  <c r="G8" i="1"/>
  <c r="B9" i="1"/>
  <c r="C8" i="1" l="1"/>
  <c r="O10" i="1"/>
  <c r="L11" i="1" s="1"/>
  <c r="N10" i="1"/>
  <c r="E8" i="1"/>
  <c r="F8" i="1"/>
  <c r="C9" i="1" s="1"/>
  <c r="D9" i="1"/>
  <c r="K12" i="1"/>
  <c r="H8" i="1"/>
  <c r="G9" i="1"/>
  <c r="P12" i="1" l="1"/>
  <c r="O11" i="1"/>
  <c r="L12" i="1" s="1"/>
  <c r="Q12" i="1" s="1"/>
  <c r="N11" i="1"/>
  <c r="Q11" i="1"/>
  <c r="M12" i="1"/>
  <c r="E9" i="1"/>
  <c r="F9" i="1"/>
  <c r="H9" i="1"/>
  <c r="K13" i="1"/>
  <c r="P13" i="1" s="1"/>
  <c r="H10" i="1" l="1"/>
  <c r="N12" i="1"/>
  <c r="O12" i="1"/>
  <c r="L13" i="1" s="1"/>
  <c r="Q13" i="1" s="1"/>
  <c r="M13" i="1"/>
  <c r="K14" i="1"/>
  <c r="P14" i="1" s="1"/>
  <c r="N13" i="1" l="1"/>
  <c r="M14" i="1"/>
  <c r="O13" i="1"/>
  <c r="L14" i="1" s="1"/>
  <c r="Q14" i="1" s="1"/>
  <c r="K15" i="1"/>
  <c r="P15" i="1" s="1"/>
  <c r="N14" i="1" l="1"/>
  <c r="M15" i="1"/>
  <c r="O14" i="1"/>
  <c r="L15" i="1" s="1"/>
  <c r="Q15" i="1" s="1"/>
  <c r="K16" i="1"/>
  <c r="P16" i="1" s="1"/>
  <c r="O15" i="1" l="1"/>
  <c r="L16" i="1" s="1"/>
  <c r="Q16" i="1" s="1"/>
  <c r="M16" i="1"/>
  <c r="N15" i="1"/>
  <c r="K17" i="1"/>
  <c r="P17" i="1" s="1"/>
  <c r="N16" i="1" l="1"/>
  <c r="O16" i="1"/>
  <c r="L17" i="1" s="1"/>
  <c r="Q17" i="1" s="1"/>
  <c r="M17" i="1"/>
  <c r="K18" i="1"/>
  <c r="P18" i="1" s="1"/>
  <c r="N17" i="1" l="1"/>
  <c r="M18" i="1"/>
  <c r="O17" i="1"/>
  <c r="L18" i="1" s="1"/>
  <c r="Q18" i="1" s="1"/>
  <c r="N18" i="1" l="1"/>
</calcChain>
</file>

<file path=xl/sharedStrings.xml><?xml version="1.0" encoding="utf-8"?>
<sst xmlns="http://schemas.openxmlformats.org/spreadsheetml/2006/main" count="16" uniqueCount="8">
  <si>
    <t>i</t>
  </si>
  <si>
    <t>y_true</t>
  </si>
  <si>
    <t>eps_t</t>
  </si>
  <si>
    <t>x</t>
  </si>
  <si>
    <t>y</t>
  </si>
  <si>
    <t>k1</t>
  </si>
  <si>
    <t>k2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</si>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</sst>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9" fontId="0" fillId="0" borderId="0" xfId="0" applyNumberForma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18929756771752E-2"/>
          <c:y val="1.9509042534066802E-2"/>
          <c:w val="0.91067790506409196"/>
          <c:h val="0.91775896163664472"/>
        </c:manualLayout>
      </c:layout>
      <c:scatterChart>
        <c:scatterStyle val="lineMarker"/>
        <c:varyColors val="0"/>
        <c:ser>
          <c:idx val="3"/>
          <c:order val="0"/>
          <c:tx>
            <c:v>h = 0.5</c:v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8"/>
            <c:spPr>
              <a:solidFill>
                <a:srgbClr val="C00000"/>
              </a:solidFill>
              <a:ln w="6350">
                <a:solidFill>
                  <a:srgbClr val="C00000"/>
                </a:solidFill>
              </a:ln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3.4375</c:v>
                </c:pt>
                <c:pt idx="2">
                  <c:v>3.375</c:v>
                </c:pt>
                <c:pt idx="3">
                  <c:v>2.6875</c:v>
                </c:pt>
                <c:pt idx="4">
                  <c:v>2.5</c:v>
                </c:pt>
                <c:pt idx="5">
                  <c:v>3.1875</c:v>
                </c:pt>
                <c:pt idx="6">
                  <c:v>4.375</c:v>
                </c:pt>
                <c:pt idx="7">
                  <c:v>4.9375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A8-1346-9F71-065485211947}"/>
            </c:ext>
          </c:extLst>
        </c:ser>
        <c:ser>
          <c:idx val="4"/>
          <c:order val="1"/>
          <c:tx>
            <c:v>h = 0.25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8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Sheet1!$L$2:$L$18</c:f>
              <c:numCache>
                <c:formatCode>General</c:formatCode>
                <c:ptCount val="17"/>
                <c:pt idx="0">
                  <c:v>1</c:v>
                </c:pt>
                <c:pt idx="1">
                  <c:v>2.58984375</c:v>
                </c:pt>
                <c:pt idx="2">
                  <c:v>3.2734375</c:v>
                </c:pt>
                <c:pt idx="3">
                  <c:v>3.35546875</c:v>
                </c:pt>
                <c:pt idx="4">
                  <c:v>3.09375</c:v>
                </c:pt>
                <c:pt idx="5">
                  <c:v>2.69921875</c:v>
                </c:pt>
                <c:pt idx="6">
                  <c:v>2.3359375</c:v>
                </c:pt>
                <c:pt idx="7">
                  <c:v>2.12109375</c:v>
                </c:pt>
                <c:pt idx="8">
                  <c:v>2.125</c:v>
                </c:pt>
                <c:pt idx="9">
                  <c:v>2.37109375</c:v>
                </c:pt>
                <c:pt idx="10">
                  <c:v>2.8359375</c:v>
                </c:pt>
                <c:pt idx="11">
                  <c:v>3.44921875</c:v>
                </c:pt>
                <c:pt idx="12">
                  <c:v>4.09375</c:v>
                </c:pt>
                <c:pt idx="13">
                  <c:v>4.60546875</c:v>
                </c:pt>
                <c:pt idx="14">
                  <c:v>4.7734375</c:v>
                </c:pt>
                <c:pt idx="15">
                  <c:v>4.33984375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A8-1346-9F71-065485211947}"/>
            </c:ext>
          </c:extLst>
        </c:ser>
        <c:ser>
          <c:idx val="0"/>
          <c:order val="2"/>
          <c:tx>
            <c:v>h = 0.125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Sheet1!$T$2:$T$34</c:f>
              <c:numCache>
                <c:formatCode>General</c:formatCode>
                <c:ptCount val="33"/>
              </c:numCache>
            </c:numRef>
          </c:xVal>
          <c:yVal>
            <c:numRef>
              <c:f>Sheet1!$U$2:$U$34</c:f>
              <c:numCache>
                <c:formatCode>General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A8-1346-9F71-06548521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99503"/>
        <c:axId val="1191301151"/>
      </c:scatterChart>
      <c:scatterChart>
        <c:scatterStyle val="smoothMarker"/>
        <c:varyColors val="0"/>
        <c:ser>
          <c:idx val="2"/>
          <c:order val="3"/>
          <c:tx>
            <c:strRef>
              <c:f>Sheet1!$P$1</c:f>
              <c:strCache>
                <c:ptCount val="1"/>
                <c:pt idx="0">
                  <c:v>y_true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Sheet1!$K$2:$K$34</c:f>
              <c:numCache>
                <c:formatCode>General</c:formatCode>
                <c:ptCount val="3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Sheet1!$P$2:$P$34</c:f>
              <c:numCache>
                <c:formatCode>General</c:formatCode>
                <c:ptCount val="33"/>
                <c:pt idx="0">
                  <c:v>1</c:v>
                </c:pt>
                <c:pt idx="1">
                  <c:v>2.560546875</c:v>
                </c:pt>
                <c:pt idx="2">
                  <c:v>3.21875</c:v>
                </c:pt>
                <c:pt idx="3">
                  <c:v>3.279296875</c:v>
                </c:pt>
                <c:pt idx="4">
                  <c:v>3</c:v>
                </c:pt>
                <c:pt idx="5">
                  <c:v>2.591796875</c:v>
                </c:pt>
                <c:pt idx="6">
                  <c:v>2.21875</c:v>
                </c:pt>
                <c:pt idx="7">
                  <c:v>1.998046875</c:v>
                </c:pt>
                <c:pt idx="8">
                  <c:v>2</c:v>
                </c:pt>
                <c:pt idx="9">
                  <c:v>2.248046875</c:v>
                </c:pt>
                <c:pt idx="10">
                  <c:v>2.71875</c:v>
                </c:pt>
                <c:pt idx="11">
                  <c:v>3.341796875</c:v>
                </c:pt>
                <c:pt idx="12">
                  <c:v>4</c:v>
                </c:pt>
                <c:pt idx="13">
                  <c:v>4.529296875</c:v>
                </c:pt>
                <c:pt idx="14">
                  <c:v>4.71875</c:v>
                </c:pt>
                <c:pt idx="15">
                  <c:v>4.310546875</c:v>
                </c:pt>
                <c:pt idx="1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CA8-1346-9F71-06548521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99503"/>
        <c:axId val="1191301151"/>
      </c:scatterChart>
      <c:valAx>
        <c:axId val="119129950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01151"/>
        <c:crosses val="autoZero"/>
        <c:crossBetween val="midCat"/>
      </c:valAx>
      <c:valAx>
        <c:axId val="119130115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99503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3675211195187473"/>
          <c:y val="5.4287963970374289E-2"/>
          <c:w val="0.30428878421095085"/>
          <c:h val="0.1508555795035997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10</xdr:col>
      <xdr:colOff>203200</xdr:colOff>
      <xdr:row>28</xdr:row>
      <xdr:rowOff>171504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F87FC-152E-9A42-A7CA-EB3F79AE3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E045-B68E-644B-B185-183CD58C15B2}">
  <dimension ref="A1:Y18"/>
  <sheetViews>
    <sheetView tabSelected="1" zoomScale="125" zoomScaleNormal="125" workbookViewId="0">
      <selection activeCell="G10" sqref="G10"/>
    </sheetView>
  </sheetViews>
  <sheetFormatPr baseColWidth="10" defaultRowHeight="16" x14ac:dyDescent="0.2"/>
  <cols>
    <col min="1" max="1" width="3.1640625" style="2" bestFit="1" customWidth="1"/>
    <col min="2" max="2" width="4.1640625" style="2" bestFit="1" customWidth="1"/>
    <col min="3" max="3" width="7.1640625" style="2" customWidth="1"/>
    <col min="4" max="4" width="5.83203125" style="8" bestFit="1" customWidth="1"/>
    <col min="5" max="6" width="5.83203125" style="8" customWidth="1"/>
    <col min="7" max="7" width="8.1640625" style="2" bestFit="1" customWidth="1"/>
    <col min="8" max="8" width="6.33203125" style="6" bestFit="1" customWidth="1"/>
    <col min="9" max="9" width="10.83203125" style="5"/>
    <col min="10" max="10" width="3.1640625" style="2" customWidth="1"/>
    <col min="11" max="11" width="5.1640625" style="2" bestFit="1" customWidth="1"/>
    <col min="12" max="12" width="10.1640625" style="2" bestFit="1" customWidth="1"/>
    <col min="13" max="15" width="10.1640625" style="2" customWidth="1"/>
    <col min="16" max="16" width="12.1640625" style="2" bestFit="1" customWidth="1"/>
    <col min="17" max="17" width="5.6640625" style="6" bestFit="1" customWidth="1"/>
    <col min="18" max="18" width="10.83203125" style="5"/>
    <col min="19" max="19" width="3.1640625" style="5" bestFit="1" customWidth="1"/>
    <col min="20" max="20" width="6.1640625" style="5" bestFit="1" customWidth="1"/>
    <col min="21" max="21" width="12.1640625" style="5" bestFit="1" customWidth="1"/>
    <col min="22" max="22" width="11.83203125" style="5" bestFit="1" customWidth="1"/>
    <col min="23" max="23" width="12.1640625" style="5" bestFit="1" customWidth="1"/>
    <col min="24" max="24" width="5.6640625" style="5" bestFit="1" customWidth="1"/>
    <col min="25" max="16384" width="10.83203125" style="5"/>
  </cols>
  <sheetData>
    <row r="1" spans="1:25" s="4" customFormat="1" ht="17" thickBot="1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7</v>
      </c>
      <c r="F1" s="3" t="s">
        <v>6</v>
      </c>
      <c r="G1" s="3" t="s">
        <v>1</v>
      </c>
      <c r="H1" s="7" t="s">
        <v>2</v>
      </c>
      <c r="J1" s="3" t="s">
        <v>0</v>
      </c>
      <c r="K1" s="3" t="s">
        <v>3</v>
      </c>
      <c r="L1" s="3" t="s">
        <v>4</v>
      </c>
      <c r="M1" s="3" t="s">
        <v>5</v>
      </c>
      <c r="N1" s="3" t="s">
        <v>7</v>
      </c>
      <c r="O1" s="3" t="s">
        <v>6</v>
      </c>
      <c r="P1" s="3" t="s">
        <v>1</v>
      </c>
      <c r="Q1" s="7" t="s">
        <v>2</v>
      </c>
      <c r="S1" s="5"/>
      <c r="T1" s="5"/>
      <c r="U1" s="5"/>
      <c r="V1" s="5"/>
      <c r="W1" s="5"/>
      <c r="X1" s="5"/>
      <c r="Y1" s="5"/>
    </row>
    <row r="2" spans="1:25" ht="17" thickBot="1" x14ac:dyDescent="0.25">
      <c r="A2" s="2">
        <v>0</v>
      </c>
      <c r="B2" s="9">
        <v>0</v>
      </c>
      <c r="C2" s="1">
        <v>1</v>
      </c>
      <c r="D2" s="8">
        <f>-2*B2^3+12*B2^2-20*B2+8.5</f>
        <v>8.5</v>
      </c>
      <c r="E2" s="8">
        <f>C2+D2*(B3-B2)</f>
        <v>5.25</v>
      </c>
      <c r="F2" s="8">
        <f>-2*B3^3+12*B3^2-20*B3+8.5</f>
        <v>1.25</v>
      </c>
      <c r="G2" s="2">
        <f>-0.5*B2^4+4*B2^3-10*B2^2+8.5*B2+1</f>
        <v>1</v>
      </c>
      <c r="H2" s="6">
        <f>(G2-C2)/G2</f>
        <v>0</v>
      </c>
      <c r="J2" s="2">
        <v>0</v>
      </c>
      <c r="K2" s="9">
        <v>0</v>
      </c>
      <c r="L2" s="1">
        <v>1</v>
      </c>
      <c r="M2" s="8">
        <f>-2*K2^3+12*K2^2-20*K2+8.5</f>
        <v>8.5</v>
      </c>
      <c r="N2" s="8">
        <f>L2+M2*(K3-K2)</f>
        <v>3.125</v>
      </c>
      <c r="O2" s="8">
        <f>-2*K3^3+12*K3^2-20*K3+8.5</f>
        <v>4.21875</v>
      </c>
      <c r="P2" s="2">
        <f t="shared" ref="P2:P18" si="0">-0.5*K2^4+4*K2^3-10*K2^2+8.5*K2+1</f>
        <v>1</v>
      </c>
      <c r="Q2" s="6">
        <f>(P2-L2)/P2</f>
        <v>0</v>
      </c>
    </row>
    <row r="3" spans="1:25" x14ac:dyDescent="0.2">
      <c r="A3" s="2">
        <v>1</v>
      </c>
      <c r="B3" s="2">
        <f t="shared" ref="B3:B10" si="1">B2+0.5</f>
        <v>0.5</v>
      </c>
      <c r="C3" s="2">
        <f>C2+0.5*(D2+F2)*(B3-B2)</f>
        <v>3.4375</v>
      </c>
      <c r="D3" s="8">
        <f t="shared" ref="D3:D10" si="2">-2*B3^3+12*B3^2-20*B3+8.5</f>
        <v>1.25</v>
      </c>
      <c r="E3" s="8">
        <f t="shared" ref="E3:E10" si="3">C3+D3*(B4-B3)</f>
        <v>4.0625</v>
      </c>
      <c r="F3" s="8">
        <f t="shared" ref="F3:F10" si="4">-2*B4^3+12*B4^2-20*B4+8.5</f>
        <v>-1.5</v>
      </c>
      <c r="G3" s="2">
        <f>-0.5*B3^4+4*B3^3-10*B3^2+8.5*B3+1</f>
        <v>3.21875</v>
      </c>
      <c r="H3" s="6">
        <f>(G3-C3)/G3</f>
        <v>-6.7961165048543687E-2</v>
      </c>
      <c r="J3" s="2">
        <v>1</v>
      </c>
      <c r="K3" s="2">
        <f t="shared" ref="K3:K18" si="5">K2+0.25</f>
        <v>0.25</v>
      </c>
      <c r="L3" s="2">
        <f>L2+0.5*(M2+O2)*(K3-K2)</f>
        <v>2.58984375</v>
      </c>
      <c r="M3" s="8">
        <f t="shared" ref="M3:M10" si="6">-2*K3^3+12*K3^2-20*K3+8.5</f>
        <v>4.21875</v>
      </c>
      <c r="N3" s="8">
        <f t="shared" ref="N3:N10" si="7">L3+M3*(K4-K3)</f>
        <v>3.64453125</v>
      </c>
      <c r="O3" s="8">
        <f t="shared" ref="O3:O10" si="8">-2*K4^3+12*K4^2-20*K4+8.5</f>
        <v>1.25</v>
      </c>
      <c r="P3" s="2">
        <f t="shared" si="0"/>
        <v>2.560546875</v>
      </c>
      <c r="Q3" s="6">
        <f>(P3-L3)/P3</f>
        <v>-1.1441647597254004E-2</v>
      </c>
    </row>
    <row r="4" spans="1:25" x14ac:dyDescent="0.2">
      <c r="A4" s="2">
        <v>2</v>
      </c>
      <c r="B4" s="2">
        <f t="shared" si="1"/>
        <v>1</v>
      </c>
      <c r="C4" s="2">
        <f t="shared" ref="C4:C10" si="9">C3+0.5*(D3+F3)*(B4-B3)</f>
        <v>3.375</v>
      </c>
      <c r="D4" s="8">
        <f t="shared" si="2"/>
        <v>-1.5</v>
      </c>
      <c r="E4" s="8">
        <f t="shared" si="3"/>
        <v>2.625</v>
      </c>
      <c r="F4" s="8">
        <f t="shared" si="4"/>
        <v>-1.25</v>
      </c>
      <c r="G4" s="2">
        <f>-0.5*B4^4+4*B4^3-10*B4^2+8.5*B4+1</f>
        <v>3</v>
      </c>
      <c r="H4" s="6">
        <f>(G4-C4)/G4</f>
        <v>-0.125</v>
      </c>
      <c r="J4" s="2">
        <v>2</v>
      </c>
      <c r="K4" s="2">
        <f t="shared" si="5"/>
        <v>0.5</v>
      </c>
      <c r="L4" s="2">
        <f t="shared" ref="L4:L18" si="10">L3+0.5*(M3+O3)*(K4-K3)</f>
        <v>3.2734375</v>
      </c>
      <c r="M4" s="8">
        <f t="shared" si="6"/>
        <v>1.25</v>
      </c>
      <c r="N4" s="8">
        <f t="shared" si="7"/>
        <v>3.5859375</v>
      </c>
      <c r="O4" s="8">
        <f t="shared" si="8"/>
        <v>-0.59375</v>
      </c>
      <c r="P4" s="2">
        <f t="shared" si="0"/>
        <v>3.21875</v>
      </c>
      <c r="Q4" s="6">
        <f>(P4-L4)/P4</f>
        <v>-1.6990291262135922E-2</v>
      </c>
    </row>
    <row r="5" spans="1:25" x14ac:dyDescent="0.2">
      <c r="A5" s="2">
        <v>3</v>
      </c>
      <c r="B5" s="2">
        <f t="shared" si="1"/>
        <v>1.5</v>
      </c>
      <c r="C5" s="2">
        <f t="shared" si="9"/>
        <v>2.6875</v>
      </c>
      <c r="D5" s="8">
        <f t="shared" si="2"/>
        <v>-1.25</v>
      </c>
      <c r="E5" s="8">
        <f t="shared" si="3"/>
        <v>2.0625</v>
      </c>
      <c r="F5" s="8">
        <f t="shared" si="4"/>
        <v>0.5</v>
      </c>
      <c r="G5" s="2">
        <f>-0.5*B5^4+4*B5^3-10*B5^2+8.5*B5+1</f>
        <v>2.21875</v>
      </c>
      <c r="H5" s="6">
        <f>(G5-C5)/G5</f>
        <v>-0.21126760563380281</v>
      </c>
      <c r="J5" s="2">
        <v>3</v>
      </c>
      <c r="K5" s="2">
        <f t="shared" si="5"/>
        <v>0.75</v>
      </c>
      <c r="L5" s="2">
        <f t="shared" si="10"/>
        <v>3.35546875</v>
      </c>
      <c r="M5" s="8">
        <f t="shared" si="6"/>
        <v>-0.59375</v>
      </c>
      <c r="N5" s="8">
        <f t="shared" si="7"/>
        <v>3.20703125</v>
      </c>
      <c r="O5" s="8">
        <f t="shared" si="8"/>
        <v>-1.5</v>
      </c>
      <c r="P5" s="2">
        <f t="shared" si="0"/>
        <v>3.279296875</v>
      </c>
      <c r="Q5" s="6">
        <f>(P5-L5)/P5</f>
        <v>-2.3228111971411555E-2</v>
      </c>
    </row>
    <row r="6" spans="1:25" x14ac:dyDescent="0.2">
      <c r="A6" s="2">
        <v>4</v>
      </c>
      <c r="B6" s="2">
        <f t="shared" si="1"/>
        <v>2</v>
      </c>
      <c r="C6" s="2">
        <f t="shared" si="9"/>
        <v>2.5</v>
      </c>
      <c r="D6" s="8">
        <f t="shared" si="2"/>
        <v>0.5</v>
      </c>
      <c r="E6" s="8">
        <f t="shared" si="3"/>
        <v>2.75</v>
      </c>
      <c r="F6" s="8">
        <f t="shared" si="4"/>
        <v>2.25</v>
      </c>
      <c r="G6" s="2">
        <f>-0.5*B6^4+4*B6^3-10*B6^2+8.5*B6+1</f>
        <v>2</v>
      </c>
      <c r="H6" s="6">
        <f>(G6-C6)/G6</f>
        <v>-0.25</v>
      </c>
      <c r="J6" s="2">
        <v>4</v>
      </c>
      <c r="K6" s="2">
        <f t="shared" si="5"/>
        <v>1</v>
      </c>
      <c r="L6" s="2">
        <f t="shared" si="10"/>
        <v>3.09375</v>
      </c>
      <c r="M6" s="8">
        <f t="shared" si="6"/>
        <v>-1.5</v>
      </c>
      <c r="N6" s="8">
        <f t="shared" si="7"/>
        <v>2.71875</v>
      </c>
      <c r="O6" s="8">
        <f t="shared" si="8"/>
        <v>-1.65625</v>
      </c>
      <c r="P6" s="2">
        <f t="shared" si="0"/>
        <v>3</v>
      </c>
      <c r="Q6" s="6">
        <f>(P6-L6)/P6</f>
        <v>-3.125E-2</v>
      </c>
    </row>
    <row r="7" spans="1:25" x14ac:dyDescent="0.2">
      <c r="A7" s="2">
        <v>5</v>
      </c>
      <c r="B7" s="2">
        <f t="shared" si="1"/>
        <v>2.5</v>
      </c>
      <c r="C7" s="2">
        <f t="shared" si="9"/>
        <v>3.1875</v>
      </c>
      <c r="D7" s="8">
        <f t="shared" si="2"/>
        <v>2.25</v>
      </c>
      <c r="E7" s="8">
        <f t="shared" si="3"/>
        <v>4.3125</v>
      </c>
      <c r="F7" s="8">
        <f t="shared" si="4"/>
        <v>2.5</v>
      </c>
      <c r="G7" s="2">
        <f>-0.5*B7^4+4*B7^3-10*B7^2+8.5*B7+1</f>
        <v>2.71875</v>
      </c>
      <c r="H7" s="6">
        <f>(G7-C7)/G7</f>
        <v>-0.17241379310344829</v>
      </c>
      <c r="J7" s="2">
        <v>5</v>
      </c>
      <c r="K7" s="2">
        <f t="shared" si="5"/>
        <v>1.25</v>
      </c>
      <c r="L7" s="2">
        <f t="shared" si="10"/>
        <v>2.69921875</v>
      </c>
      <c r="M7" s="8">
        <f t="shared" si="6"/>
        <v>-1.65625</v>
      </c>
      <c r="N7" s="8">
        <f t="shared" si="7"/>
        <v>2.28515625</v>
      </c>
      <c r="O7" s="8">
        <f t="shared" si="8"/>
        <v>-1.25</v>
      </c>
      <c r="P7" s="2">
        <f t="shared" si="0"/>
        <v>2.591796875</v>
      </c>
      <c r="Q7" s="6">
        <f>(P7-L7)/P7</f>
        <v>-4.1446872645064053E-2</v>
      </c>
    </row>
    <row r="8" spans="1:25" x14ac:dyDescent="0.2">
      <c r="A8" s="2">
        <v>6</v>
      </c>
      <c r="B8" s="2">
        <f t="shared" si="1"/>
        <v>3</v>
      </c>
      <c r="C8" s="2">
        <f t="shared" si="9"/>
        <v>4.375</v>
      </c>
      <c r="D8" s="8">
        <f t="shared" si="2"/>
        <v>2.5</v>
      </c>
      <c r="E8" s="8">
        <f t="shared" si="3"/>
        <v>5.625</v>
      </c>
      <c r="F8" s="8">
        <f t="shared" si="4"/>
        <v>-0.25</v>
      </c>
      <c r="G8" s="2">
        <f>-0.5*B8^4+4*B8^3-10*B8^2+8.5*B8+1</f>
        <v>4</v>
      </c>
      <c r="H8" s="6">
        <f>(G8-C8)/G8</f>
        <v>-9.375E-2</v>
      </c>
      <c r="J8" s="2">
        <v>6</v>
      </c>
      <c r="K8" s="2">
        <f t="shared" si="5"/>
        <v>1.5</v>
      </c>
      <c r="L8" s="2">
        <f t="shared" si="10"/>
        <v>2.3359375</v>
      </c>
      <c r="M8" s="8">
        <f t="shared" si="6"/>
        <v>-1.25</v>
      </c>
      <c r="N8" s="8">
        <f t="shared" si="7"/>
        <v>2.0234375</v>
      </c>
      <c r="O8" s="8">
        <f t="shared" si="8"/>
        <v>-0.46875</v>
      </c>
      <c r="P8" s="2">
        <f t="shared" si="0"/>
        <v>2.21875</v>
      </c>
      <c r="Q8" s="6">
        <f>(P8-L8)/P8</f>
        <v>-5.2816901408450703E-2</v>
      </c>
    </row>
    <row r="9" spans="1:25" x14ac:dyDescent="0.2">
      <c r="A9" s="2">
        <v>7</v>
      </c>
      <c r="B9" s="2">
        <f t="shared" si="1"/>
        <v>3.5</v>
      </c>
      <c r="C9" s="2">
        <f t="shared" si="9"/>
        <v>4.9375</v>
      </c>
      <c r="D9" s="8">
        <f t="shared" si="2"/>
        <v>-0.25</v>
      </c>
      <c r="E9" s="8">
        <f t="shared" si="3"/>
        <v>4.8125</v>
      </c>
      <c r="F9" s="8">
        <f t="shared" si="4"/>
        <v>-7.5</v>
      </c>
      <c r="G9" s="2">
        <f>-0.5*B9^4+4*B9^3-10*B9^2+8.5*B9+1</f>
        <v>4.71875</v>
      </c>
      <c r="H9" s="6">
        <f>(G9-C9)/G9</f>
        <v>-4.6357615894039736E-2</v>
      </c>
      <c r="J9" s="2">
        <v>7</v>
      </c>
      <c r="K9" s="2">
        <f t="shared" si="5"/>
        <v>1.75</v>
      </c>
      <c r="L9" s="2">
        <f t="shared" si="10"/>
        <v>2.12109375</v>
      </c>
      <c r="M9" s="8">
        <f t="shared" si="6"/>
        <v>-0.46875</v>
      </c>
      <c r="N9" s="8">
        <f t="shared" si="7"/>
        <v>2.00390625</v>
      </c>
      <c r="O9" s="8">
        <f t="shared" si="8"/>
        <v>0.5</v>
      </c>
      <c r="P9" s="2">
        <f t="shared" si="0"/>
        <v>1.998046875</v>
      </c>
      <c r="Q9" s="6">
        <f>(P9-L9)/P9</f>
        <v>-6.1583577712609971E-2</v>
      </c>
    </row>
    <row r="10" spans="1:25" x14ac:dyDescent="0.2">
      <c r="A10" s="2">
        <v>8</v>
      </c>
      <c r="B10" s="2">
        <f t="shared" si="1"/>
        <v>4</v>
      </c>
      <c r="C10" s="2">
        <f t="shared" si="9"/>
        <v>3</v>
      </c>
      <c r="D10" s="8">
        <f t="shared" si="2"/>
        <v>-7.5</v>
      </c>
      <c r="E10" s="8">
        <f t="shared" si="3"/>
        <v>33</v>
      </c>
      <c r="F10" s="8">
        <f t="shared" si="4"/>
        <v>8.5</v>
      </c>
      <c r="G10" s="2">
        <f>-0.5*B10^4+4*B10^3-10*B10^2+8.5*B10+1</f>
        <v>3</v>
      </c>
      <c r="H10" s="6">
        <f>(G10-C10)/G10</f>
        <v>0</v>
      </c>
      <c r="J10" s="2">
        <v>8</v>
      </c>
      <c r="K10" s="2">
        <f t="shared" si="5"/>
        <v>2</v>
      </c>
      <c r="L10" s="2">
        <f t="shared" si="10"/>
        <v>2.125</v>
      </c>
      <c r="M10" s="8">
        <f t="shared" si="6"/>
        <v>0.5</v>
      </c>
      <c r="N10" s="8">
        <f t="shared" si="7"/>
        <v>2.25</v>
      </c>
      <c r="O10" s="8">
        <f t="shared" si="8"/>
        <v>1.46875</v>
      </c>
      <c r="P10" s="2">
        <f t="shared" si="0"/>
        <v>2</v>
      </c>
      <c r="Q10" s="6">
        <f>(P10-L10)/P10</f>
        <v>-6.25E-2</v>
      </c>
    </row>
    <row r="11" spans="1:25" x14ac:dyDescent="0.2">
      <c r="J11" s="2">
        <v>9</v>
      </c>
      <c r="K11" s="2">
        <f t="shared" si="5"/>
        <v>2.25</v>
      </c>
      <c r="L11" s="2">
        <f t="shared" si="10"/>
        <v>2.37109375</v>
      </c>
      <c r="M11" s="8">
        <f t="shared" ref="M11:M18" si="11">-2*K11^3+12*K11^2-20*K11+8.5</f>
        <v>1.46875</v>
      </c>
      <c r="N11" s="8">
        <f t="shared" ref="N11:N18" si="12">L11+M11*(K12-K11)</f>
        <v>2.73828125</v>
      </c>
      <c r="O11" s="8">
        <f t="shared" ref="O11:O18" si="13">-2*K12^3+12*K12^2-20*K12+8.5</f>
        <v>2.25</v>
      </c>
      <c r="P11" s="2">
        <f t="shared" si="0"/>
        <v>2.248046875</v>
      </c>
      <c r="Q11" s="6">
        <f>(P11-L11)/P11</f>
        <v>-5.4735013032145959E-2</v>
      </c>
    </row>
    <row r="12" spans="1:25" x14ac:dyDescent="0.2">
      <c r="J12" s="2">
        <v>10</v>
      </c>
      <c r="K12" s="2">
        <f t="shared" si="5"/>
        <v>2.5</v>
      </c>
      <c r="L12" s="2">
        <f t="shared" si="10"/>
        <v>2.8359375</v>
      </c>
      <c r="M12" s="8">
        <f t="shared" si="11"/>
        <v>2.25</v>
      </c>
      <c r="N12" s="8">
        <f t="shared" si="12"/>
        <v>3.3984375</v>
      </c>
      <c r="O12" s="8">
        <f t="shared" si="13"/>
        <v>2.65625</v>
      </c>
      <c r="P12" s="2">
        <f t="shared" si="0"/>
        <v>2.71875</v>
      </c>
      <c r="Q12" s="6">
        <f>(P12-L12)/P12</f>
        <v>-4.3103448275862072E-2</v>
      </c>
    </row>
    <row r="13" spans="1:25" x14ac:dyDescent="0.2">
      <c r="J13" s="2">
        <v>11</v>
      </c>
      <c r="K13" s="2">
        <f t="shared" si="5"/>
        <v>2.75</v>
      </c>
      <c r="L13" s="2">
        <f t="shared" si="10"/>
        <v>3.44921875</v>
      </c>
      <c r="M13" s="8">
        <f t="shared" si="11"/>
        <v>2.65625</v>
      </c>
      <c r="N13" s="8">
        <f t="shared" si="12"/>
        <v>4.11328125</v>
      </c>
      <c r="O13" s="8">
        <f t="shared" si="13"/>
        <v>2.5</v>
      </c>
      <c r="P13" s="2">
        <f t="shared" si="0"/>
        <v>3.341796875</v>
      </c>
      <c r="Q13" s="6">
        <f>(P13-L13)/P13</f>
        <v>-3.2144944476914086E-2</v>
      </c>
    </row>
    <row r="14" spans="1:25" x14ac:dyDescent="0.2">
      <c r="J14" s="2">
        <v>12</v>
      </c>
      <c r="K14" s="2">
        <f t="shared" si="5"/>
        <v>3</v>
      </c>
      <c r="L14" s="2">
        <f t="shared" si="10"/>
        <v>4.09375</v>
      </c>
      <c r="M14" s="8">
        <f t="shared" si="11"/>
        <v>2.5</v>
      </c>
      <c r="N14" s="8">
        <f t="shared" si="12"/>
        <v>4.71875</v>
      </c>
      <c r="O14" s="8">
        <f t="shared" si="13"/>
        <v>1.59375</v>
      </c>
      <c r="P14" s="2">
        <f t="shared" si="0"/>
        <v>4</v>
      </c>
      <c r="Q14" s="6">
        <f>(P14-L14)/P14</f>
        <v>-2.34375E-2</v>
      </c>
    </row>
    <row r="15" spans="1:25" x14ac:dyDescent="0.2">
      <c r="J15" s="2">
        <v>13</v>
      </c>
      <c r="K15" s="2">
        <f t="shared" si="5"/>
        <v>3.25</v>
      </c>
      <c r="L15" s="2">
        <f t="shared" si="10"/>
        <v>4.60546875</v>
      </c>
      <c r="M15" s="8">
        <f t="shared" si="11"/>
        <v>1.59375</v>
      </c>
      <c r="N15" s="8">
        <f t="shared" si="12"/>
        <v>5.00390625</v>
      </c>
      <c r="O15" s="8">
        <f t="shared" si="13"/>
        <v>-0.25</v>
      </c>
      <c r="P15" s="2">
        <f t="shared" si="0"/>
        <v>4.529296875</v>
      </c>
      <c r="Q15" s="6">
        <f>(P15-L15)/P15</f>
        <v>-1.6817593790426907E-2</v>
      </c>
    </row>
    <row r="16" spans="1:25" x14ac:dyDescent="0.2">
      <c r="J16" s="2">
        <v>14</v>
      </c>
      <c r="K16" s="2">
        <f t="shared" si="5"/>
        <v>3.5</v>
      </c>
      <c r="L16" s="2">
        <f t="shared" si="10"/>
        <v>4.7734375</v>
      </c>
      <c r="M16" s="8">
        <f t="shared" si="11"/>
        <v>-0.25</v>
      </c>
      <c r="N16" s="8">
        <f t="shared" si="12"/>
        <v>4.7109375</v>
      </c>
      <c r="O16" s="8">
        <f t="shared" si="13"/>
        <v>-3.21875</v>
      </c>
      <c r="P16" s="2">
        <f t="shared" si="0"/>
        <v>4.71875</v>
      </c>
      <c r="Q16" s="6">
        <f>(P16-L16)/P16</f>
        <v>-1.1589403973509934E-2</v>
      </c>
    </row>
    <row r="17" spans="10:17" x14ac:dyDescent="0.2">
      <c r="J17" s="2">
        <v>15</v>
      </c>
      <c r="K17" s="2">
        <f t="shared" si="5"/>
        <v>3.75</v>
      </c>
      <c r="L17" s="2">
        <f t="shared" si="10"/>
        <v>4.33984375</v>
      </c>
      <c r="M17" s="8">
        <f t="shared" si="11"/>
        <v>-3.21875</v>
      </c>
      <c r="N17" s="8">
        <f t="shared" si="12"/>
        <v>3.53515625</v>
      </c>
      <c r="O17" s="8">
        <f t="shared" si="13"/>
        <v>-7.5</v>
      </c>
      <c r="P17" s="2">
        <f t="shared" si="0"/>
        <v>4.310546875</v>
      </c>
      <c r="Q17" s="6">
        <f>(P17-L17)/P17</f>
        <v>-6.7965564114182151E-3</v>
      </c>
    </row>
    <row r="18" spans="10:17" x14ac:dyDescent="0.2">
      <c r="J18" s="2">
        <v>16</v>
      </c>
      <c r="K18" s="2">
        <f t="shared" si="5"/>
        <v>4</v>
      </c>
      <c r="L18" s="2">
        <f t="shared" si="10"/>
        <v>3</v>
      </c>
      <c r="M18" s="8">
        <f t="shared" si="11"/>
        <v>-7.5</v>
      </c>
      <c r="N18" s="8">
        <f t="shared" si="12"/>
        <v>33</v>
      </c>
      <c r="O18" s="8">
        <f t="shared" si="13"/>
        <v>8.5</v>
      </c>
      <c r="P18" s="2">
        <f t="shared" si="0"/>
        <v>3</v>
      </c>
      <c r="Q18" s="6">
        <f>(P18-L18)/P18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Steinman</dc:creator>
  <cp:lastModifiedBy>David Steinman</cp:lastModifiedBy>
  <dcterms:created xsi:type="dcterms:W3CDTF">2021-03-31T01:29:28Z</dcterms:created>
  <dcterms:modified xsi:type="dcterms:W3CDTF">2021-04-03T15:18:16Z</dcterms:modified>
</cp:coreProperties>
</file>