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man/Dropbox/DAS/Courses/MIE334 - Numerical Analysis/"/>
    </mc:Choice>
  </mc:AlternateContent>
  <xr:revisionPtr revIDLastSave="0" documentId="13_ncr:1_{AA6F6C8E-E428-6B40-A4AF-FCAE0C3B0AFF}" xr6:coauthVersionLast="45" xr6:coauthVersionMax="45" xr10:uidLastSave="{00000000-0000-0000-0000-000000000000}"/>
  <bookViews>
    <workbookView xWindow="2860" yWindow="720" windowWidth="28040" windowHeight="15980" xr2:uid="{0466BC95-2A82-894E-AC95-69AB780B7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D5" i="2"/>
  <c r="B5" i="2"/>
  <c r="F4" i="2"/>
  <c r="D4" i="2"/>
  <c r="B4" i="2"/>
  <c r="F3" i="2"/>
  <c r="D3" i="2"/>
  <c r="B3" i="2"/>
  <c r="D3" i="1"/>
  <c r="U18" i="1" l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A18" i="1"/>
  <c r="A19" i="1" s="1"/>
  <c r="B17" i="1"/>
  <c r="J17" i="1"/>
  <c r="U9" i="1"/>
  <c r="U10" i="1" s="1"/>
  <c r="U11" i="1" s="1"/>
  <c r="U12" i="1" s="1"/>
  <c r="U13" i="1" s="1"/>
  <c r="U14" i="1" s="1"/>
  <c r="U15" i="1" s="1"/>
  <c r="V3" i="1"/>
  <c r="V17" i="1" s="1"/>
  <c r="U4" i="1"/>
  <c r="U5" i="1" s="1"/>
  <c r="U6" i="1" s="1"/>
  <c r="J8" i="1"/>
  <c r="K3" i="1"/>
  <c r="K17" i="1" s="1"/>
  <c r="J3" i="1"/>
  <c r="J19" i="1" l="1"/>
  <c r="A20" i="1"/>
  <c r="J18" i="1"/>
  <c r="C8" i="1"/>
  <c r="B8" i="1"/>
  <c r="V8" i="1" s="1"/>
  <c r="W3" i="1"/>
  <c r="L3" i="1"/>
  <c r="L8" i="1" s="1"/>
  <c r="L17" i="1" s="1"/>
  <c r="W8" i="1" l="1"/>
  <c r="W17" i="1" s="1"/>
  <c r="Y17" i="1" s="1"/>
  <c r="C17" i="1"/>
  <c r="E17" i="1" s="1"/>
  <c r="J20" i="1"/>
  <c r="A21" i="1"/>
  <c r="N17" i="1"/>
  <c r="K8" i="1"/>
  <c r="N8" i="1" s="1"/>
  <c r="Y3" i="1"/>
  <c r="A9" i="1"/>
  <c r="A10" i="1" s="1"/>
  <c r="A4" i="1"/>
  <c r="E8" i="1"/>
  <c r="N3" i="1"/>
  <c r="E3" i="1"/>
  <c r="J10" i="1" l="1"/>
  <c r="A11" i="1"/>
  <c r="A22" i="1"/>
  <c r="J21" i="1"/>
  <c r="Y8" i="1"/>
  <c r="A5" i="1"/>
  <c r="J4" i="1"/>
  <c r="J9" i="1"/>
  <c r="X3" i="1"/>
  <c r="M3" i="1"/>
  <c r="M8" i="1" s="1"/>
  <c r="B4" i="1"/>
  <c r="D8" i="1"/>
  <c r="D17" i="1" s="1"/>
  <c r="J22" i="1" l="1"/>
  <c r="A23" i="1"/>
  <c r="J11" i="1"/>
  <c r="A12" i="1"/>
  <c r="R8" i="1"/>
  <c r="M17" i="1"/>
  <c r="B18" i="1"/>
  <c r="F17" i="1"/>
  <c r="C18" i="1" s="1"/>
  <c r="G17" i="1"/>
  <c r="B9" i="1"/>
  <c r="V9" i="1" s="1"/>
  <c r="X8" i="1"/>
  <c r="X17" i="1" s="1"/>
  <c r="A6" i="1"/>
  <c r="J6" i="1" s="1"/>
  <c r="J5" i="1"/>
  <c r="O3" i="1"/>
  <c r="P3" i="1" s="1"/>
  <c r="Q3" i="1" s="1"/>
  <c r="L4" i="1" s="1"/>
  <c r="D4" i="1"/>
  <c r="V4" i="1"/>
  <c r="K4" i="1"/>
  <c r="M4" i="1" s="1"/>
  <c r="O8" i="1"/>
  <c r="P8" i="1" s="1"/>
  <c r="Q8" i="1" s="1"/>
  <c r="L9" i="1" s="1"/>
  <c r="G8" i="1"/>
  <c r="AA3" i="1"/>
  <c r="Z3" i="1"/>
  <c r="F8" i="1"/>
  <c r="C9" i="1" s="1"/>
  <c r="R3" i="1"/>
  <c r="AH3" i="1"/>
  <c r="J12" i="1" l="1"/>
  <c r="A13" i="1"/>
  <c r="J23" i="1"/>
  <c r="A24" i="1"/>
  <c r="D18" i="1"/>
  <c r="V18" i="1"/>
  <c r="X18" i="1" s="1"/>
  <c r="K18" i="1"/>
  <c r="E18" i="1"/>
  <c r="F18" i="1" s="1"/>
  <c r="R17" i="1"/>
  <c r="O17" i="1"/>
  <c r="P17" i="1" s="1"/>
  <c r="Q17" i="1" s="1"/>
  <c r="L18" i="1" s="1"/>
  <c r="Z17" i="1"/>
  <c r="AH17" i="1"/>
  <c r="AA17" i="1"/>
  <c r="H17" i="1"/>
  <c r="Z8" i="1"/>
  <c r="AH8" i="1"/>
  <c r="AA8" i="1"/>
  <c r="X9" i="1"/>
  <c r="S8" i="1"/>
  <c r="E9" i="1"/>
  <c r="D9" i="1"/>
  <c r="K9" i="1"/>
  <c r="M9" i="1" s="1"/>
  <c r="AB3" i="1"/>
  <c r="X4" i="1"/>
  <c r="H8" i="1"/>
  <c r="S3" i="1"/>
  <c r="R4" i="1"/>
  <c r="AB17" i="1" l="1"/>
  <c r="AC17" i="1" s="1"/>
  <c r="AD17" i="1" s="1"/>
  <c r="AE17" i="1" s="1"/>
  <c r="AF17" i="1" s="1"/>
  <c r="AG17" i="1" s="1"/>
  <c r="W18" i="1" s="1"/>
  <c r="Y18" i="1" s="1"/>
  <c r="AA18" i="1" s="1"/>
  <c r="J24" i="1"/>
  <c r="A25" i="1"/>
  <c r="A14" i="1"/>
  <c r="J13" i="1"/>
  <c r="C19" i="1"/>
  <c r="M18" i="1"/>
  <c r="N18" i="1"/>
  <c r="Z18" i="1"/>
  <c r="B10" i="1"/>
  <c r="D10" i="1" s="1"/>
  <c r="AB8" i="1"/>
  <c r="AC8" i="1" s="1"/>
  <c r="AD8" i="1" s="1"/>
  <c r="AE8" i="1" s="1"/>
  <c r="AF8" i="1" s="1"/>
  <c r="S17" i="1"/>
  <c r="G18" i="1"/>
  <c r="H18" i="1" s="1"/>
  <c r="B19" i="1"/>
  <c r="AH18" i="1"/>
  <c r="Z9" i="1"/>
  <c r="AH9" i="1"/>
  <c r="AC3" i="1"/>
  <c r="AD3" i="1" s="1"/>
  <c r="AE3" i="1" s="1"/>
  <c r="AF3" i="1" s="1"/>
  <c r="AG3" i="1" s="1"/>
  <c r="N9" i="1"/>
  <c r="R9" i="1"/>
  <c r="AH4" i="1"/>
  <c r="G9" i="1"/>
  <c r="F9" i="1"/>
  <c r="C10" i="1" s="1"/>
  <c r="Z4" i="1"/>
  <c r="AI17" i="1" l="1"/>
  <c r="V10" i="1"/>
  <c r="X10" i="1" s="1"/>
  <c r="A15" i="1"/>
  <c r="J15" i="1" s="1"/>
  <c r="J14" i="1"/>
  <c r="A26" i="1"/>
  <c r="J25" i="1"/>
  <c r="AB18" i="1"/>
  <c r="AC18" i="1" s="1"/>
  <c r="AD18" i="1" s="1"/>
  <c r="AE18" i="1" s="1"/>
  <c r="AF18" i="1" s="1"/>
  <c r="AG18" i="1" s="1"/>
  <c r="W19" i="1" s="1"/>
  <c r="G10" i="1"/>
  <c r="B11" i="1"/>
  <c r="D11" i="1" s="1"/>
  <c r="R18" i="1"/>
  <c r="E19" i="1"/>
  <c r="F19" i="1" s="1"/>
  <c r="C20" i="1" s="1"/>
  <c r="K19" i="1"/>
  <c r="M19" i="1" s="1"/>
  <c r="V19" i="1"/>
  <c r="D19" i="1"/>
  <c r="E10" i="1"/>
  <c r="F10" i="1" s="1"/>
  <c r="C11" i="1" s="1"/>
  <c r="K10" i="1"/>
  <c r="O18" i="1"/>
  <c r="P18" i="1" s="1"/>
  <c r="Q18" i="1" s="1"/>
  <c r="AH10" i="1"/>
  <c r="Z10" i="1"/>
  <c r="AG8" i="1"/>
  <c r="O9" i="1"/>
  <c r="P9" i="1" s="1"/>
  <c r="Q9" i="1" s="1"/>
  <c r="L10" i="1" s="1"/>
  <c r="H9" i="1"/>
  <c r="W4" i="1"/>
  <c r="AI3" i="1"/>
  <c r="AI18" i="1" l="1"/>
  <c r="A27" i="1"/>
  <c r="J26" i="1"/>
  <c r="V11" i="1"/>
  <c r="X11" i="1" s="1"/>
  <c r="R19" i="1"/>
  <c r="S18" i="1"/>
  <c r="L19" i="1"/>
  <c r="B20" i="1"/>
  <c r="D20" i="1" s="1"/>
  <c r="G19" i="1"/>
  <c r="H19" i="1" s="1"/>
  <c r="G11" i="1"/>
  <c r="B12" i="1"/>
  <c r="V12" i="1" s="1"/>
  <c r="D12" i="1"/>
  <c r="Y19" i="1"/>
  <c r="X19" i="1"/>
  <c r="K11" i="1"/>
  <c r="E11" i="1"/>
  <c r="F11" i="1" s="1"/>
  <c r="C12" i="1" s="1"/>
  <c r="N10" i="1"/>
  <c r="M10" i="1"/>
  <c r="H10" i="1"/>
  <c r="AI8" i="1"/>
  <c r="W9" i="1"/>
  <c r="S9" i="1"/>
  <c r="Y4" i="1"/>
  <c r="AA4" i="1" s="1"/>
  <c r="AB4" i="1" s="1"/>
  <c r="AC4" i="1" s="1"/>
  <c r="H11" i="1" l="1"/>
  <c r="O10" i="1"/>
  <c r="P10" i="1" s="1"/>
  <c r="Q10" i="1" s="1"/>
  <c r="L11" i="1" s="1"/>
  <c r="AA19" i="1"/>
  <c r="J27" i="1"/>
  <c r="A28" i="1"/>
  <c r="B21" i="1"/>
  <c r="G20" i="1"/>
  <c r="N11" i="1"/>
  <c r="G12" i="1"/>
  <c r="B13" i="1"/>
  <c r="D13" i="1" s="1"/>
  <c r="N19" i="1"/>
  <c r="O19" i="1" s="1"/>
  <c r="P19" i="1" s="1"/>
  <c r="Q19" i="1" s="1"/>
  <c r="R10" i="1"/>
  <c r="S10" i="1" s="1"/>
  <c r="M11" i="1"/>
  <c r="Z19" i="1"/>
  <c r="AH19" i="1"/>
  <c r="E12" i="1"/>
  <c r="F12" i="1" s="1"/>
  <c r="C13" i="1" s="1"/>
  <c r="K12" i="1"/>
  <c r="K20" i="1"/>
  <c r="V20" i="1"/>
  <c r="E20" i="1"/>
  <c r="F20" i="1" s="1"/>
  <c r="C21" i="1" s="1"/>
  <c r="AH11" i="1"/>
  <c r="X12" i="1"/>
  <c r="Z12" i="1" s="1"/>
  <c r="Y9" i="1"/>
  <c r="AA9" i="1" s="1"/>
  <c r="AB9" i="1" s="1"/>
  <c r="AC9" i="1" s="1"/>
  <c r="AD9" i="1" s="1"/>
  <c r="AE9" i="1" s="1"/>
  <c r="AF9" i="1" s="1"/>
  <c r="Z11" i="1"/>
  <c r="AD4" i="1"/>
  <c r="N4" i="1"/>
  <c r="AB19" i="1" l="1"/>
  <c r="O11" i="1"/>
  <c r="P11" i="1" s="1"/>
  <c r="Q11" i="1" s="1"/>
  <c r="L12" i="1" s="1"/>
  <c r="N12" i="1" s="1"/>
  <c r="A29" i="1"/>
  <c r="J28" i="1"/>
  <c r="AC19" i="1"/>
  <c r="AD19" i="1" s="1"/>
  <c r="AE19" i="1" s="1"/>
  <c r="AF19" i="1" s="1"/>
  <c r="AG19" i="1" s="1"/>
  <c r="L20" i="1"/>
  <c r="N20" i="1" s="1"/>
  <c r="S19" i="1"/>
  <c r="B14" i="1"/>
  <c r="G13" i="1"/>
  <c r="M20" i="1"/>
  <c r="H12" i="1"/>
  <c r="E21" i="1"/>
  <c r="V21" i="1"/>
  <c r="K21" i="1"/>
  <c r="R11" i="1"/>
  <c r="M12" i="1"/>
  <c r="X20" i="1"/>
  <c r="Z20" i="1" s="1"/>
  <c r="D21" i="1"/>
  <c r="E13" i="1"/>
  <c r="F13" i="1" s="1"/>
  <c r="C14" i="1" s="1"/>
  <c r="K13" i="1"/>
  <c r="H20" i="1"/>
  <c r="AH12" i="1"/>
  <c r="AG9" i="1"/>
  <c r="AE4" i="1"/>
  <c r="AF4" i="1" s="1"/>
  <c r="AG4" i="1" s="1"/>
  <c r="W5" i="1" s="1"/>
  <c r="V13" i="1"/>
  <c r="O4" i="1"/>
  <c r="S11" i="1" l="1"/>
  <c r="O12" i="1"/>
  <c r="P12" i="1" s="1"/>
  <c r="J29" i="1"/>
  <c r="A30" i="1"/>
  <c r="H13" i="1"/>
  <c r="W20" i="1"/>
  <c r="AI19" i="1"/>
  <c r="B22" i="1"/>
  <c r="G21" i="1"/>
  <c r="AH20" i="1"/>
  <c r="X21" i="1"/>
  <c r="Z21" i="1" s="1"/>
  <c r="M13" i="1"/>
  <c r="R12" i="1"/>
  <c r="R20" i="1"/>
  <c r="M21" i="1"/>
  <c r="K14" i="1"/>
  <c r="E14" i="1"/>
  <c r="Q12" i="1"/>
  <c r="L13" i="1" s="1"/>
  <c r="F21" i="1"/>
  <c r="C22" i="1" s="1"/>
  <c r="D14" i="1"/>
  <c r="O20" i="1"/>
  <c r="P20" i="1" s="1"/>
  <c r="Q20" i="1" s="1"/>
  <c r="L21" i="1" s="1"/>
  <c r="N21" i="1" s="1"/>
  <c r="X13" i="1"/>
  <c r="W10" i="1"/>
  <c r="AI9" i="1"/>
  <c r="V14" i="1"/>
  <c r="AI4" i="1"/>
  <c r="P4" i="1"/>
  <c r="Q4" i="1" s="1"/>
  <c r="L5" i="1" s="1"/>
  <c r="O21" i="1" l="1"/>
  <c r="P21" i="1" s="1"/>
  <c r="Q21" i="1" s="1"/>
  <c r="L22" i="1" s="1"/>
  <c r="S12" i="1"/>
  <c r="F14" i="1"/>
  <c r="C15" i="1" s="1"/>
  <c r="J30" i="1"/>
  <c r="A31" i="1"/>
  <c r="S20" i="1"/>
  <c r="M14" i="1"/>
  <c r="R13" i="1"/>
  <c r="N13" i="1"/>
  <c r="O13" i="1" s="1"/>
  <c r="P13" i="1" s="1"/>
  <c r="Q13" i="1" s="1"/>
  <c r="L14" i="1" s="1"/>
  <c r="R21" i="1"/>
  <c r="E22" i="1"/>
  <c r="K22" i="1"/>
  <c r="N22" i="1" s="1"/>
  <c r="V22" i="1"/>
  <c r="X22" i="1" s="1"/>
  <c r="D22" i="1"/>
  <c r="Y20" i="1"/>
  <c r="AA20" i="1" s="1"/>
  <c r="AB20" i="1" s="1"/>
  <c r="AC20" i="1" s="1"/>
  <c r="AD20" i="1" s="1"/>
  <c r="AE20" i="1" s="1"/>
  <c r="AF20" i="1" s="1"/>
  <c r="G14" i="1"/>
  <c r="H14" i="1" s="1"/>
  <c r="B15" i="1"/>
  <c r="AH21" i="1"/>
  <c r="H21" i="1"/>
  <c r="Y10" i="1"/>
  <c r="AA10" i="1" s="1"/>
  <c r="AB10" i="1" s="1"/>
  <c r="AC10" i="1" s="1"/>
  <c r="AD10" i="1" s="1"/>
  <c r="AE10" i="1" s="1"/>
  <c r="AF10" i="1" s="1"/>
  <c r="AH13" i="1"/>
  <c r="X14" i="1"/>
  <c r="Z14" i="1" s="1"/>
  <c r="Z13" i="1"/>
  <c r="S4" i="1"/>
  <c r="S21" i="1" l="1"/>
  <c r="F22" i="1"/>
  <c r="C23" i="1" s="1"/>
  <c r="J31" i="1"/>
  <c r="A32" i="1"/>
  <c r="J32" i="1" s="1"/>
  <c r="N14" i="1"/>
  <c r="O14" i="1" s="1"/>
  <c r="P14" i="1" s="1"/>
  <c r="B23" i="1"/>
  <c r="D23" i="1" s="1"/>
  <c r="G22" i="1"/>
  <c r="R14" i="1"/>
  <c r="AH22" i="1"/>
  <c r="AG20" i="1"/>
  <c r="Z22" i="1"/>
  <c r="M22" i="1"/>
  <c r="E15" i="1"/>
  <c r="K15" i="1"/>
  <c r="M15" i="1" s="1"/>
  <c r="R15" i="1" s="1"/>
  <c r="D15" i="1"/>
  <c r="G15" i="1" s="1"/>
  <c r="O22" i="1"/>
  <c r="P22" i="1" s="1"/>
  <c r="Q22" i="1" s="1"/>
  <c r="L23" i="1" s="1"/>
  <c r="S13" i="1"/>
  <c r="AG10" i="1"/>
  <c r="AH14" i="1"/>
  <c r="V15" i="1"/>
  <c r="X15" i="1" s="1"/>
  <c r="AH15" i="1" s="1"/>
  <c r="H22" i="1" l="1"/>
  <c r="F15" i="1"/>
  <c r="H15" i="1" s="1"/>
  <c r="B24" i="1"/>
  <c r="D24" i="1" s="1"/>
  <c r="G23" i="1"/>
  <c r="R22" i="1"/>
  <c r="S22" i="1" s="1"/>
  <c r="W21" i="1"/>
  <c r="AI20" i="1"/>
  <c r="Q14" i="1"/>
  <c r="L15" i="1" s="1"/>
  <c r="N15" i="1" s="1"/>
  <c r="E23" i="1"/>
  <c r="F23" i="1" s="1"/>
  <c r="C24" i="1" s="1"/>
  <c r="V23" i="1"/>
  <c r="K23" i="1"/>
  <c r="N23" i="1" s="1"/>
  <c r="Z15" i="1"/>
  <c r="AI10" i="1"/>
  <c r="W11" i="1"/>
  <c r="O15" i="1" l="1"/>
  <c r="P15" i="1" s="1"/>
  <c r="Q15" i="1" s="1"/>
  <c r="S15" i="1" s="1"/>
  <c r="B25" i="1"/>
  <c r="D25" i="1" s="1"/>
  <c r="G24" i="1"/>
  <c r="Y21" i="1"/>
  <c r="AA21" i="1" s="1"/>
  <c r="AB21" i="1" s="1"/>
  <c r="AC21" i="1" s="1"/>
  <c r="AD21" i="1" s="1"/>
  <c r="AE21" i="1" s="1"/>
  <c r="AF21" i="1" s="1"/>
  <c r="M23" i="1"/>
  <c r="H23" i="1"/>
  <c r="E24" i="1"/>
  <c r="F24" i="1" s="1"/>
  <c r="C25" i="1" s="1"/>
  <c r="K24" i="1"/>
  <c r="V24" i="1"/>
  <c r="X23" i="1"/>
  <c r="S14" i="1"/>
  <c r="Y11" i="1"/>
  <c r="AA11" i="1" s="1"/>
  <c r="AB11" i="1" s="1"/>
  <c r="AC11" i="1" s="1"/>
  <c r="AD11" i="1" s="1"/>
  <c r="AE11" i="1" s="1"/>
  <c r="AF11" i="1" s="1"/>
  <c r="AG21" i="1" l="1"/>
  <c r="H24" i="1"/>
  <c r="AH23" i="1"/>
  <c r="X24" i="1"/>
  <c r="Z23" i="1"/>
  <c r="V25" i="1"/>
  <c r="K25" i="1"/>
  <c r="E25" i="1"/>
  <c r="F25" i="1" s="1"/>
  <c r="C26" i="1" s="1"/>
  <c r="G25" i="1"/>
  <c r="B26" i="1"/>
  <c r="D26" i="1" s="1"/>
  <c r="M24" i="1"/>
  <c r="R23" i="1"/>
  <c r="O23" i="1"/>
  <c r="P23" i="1" s="1"/>
  <c r="Q23" i="1" s="1"/>
  <c r="L24" i="1" s="1"/>
  <c r="AG11" i="1"/>
  <c r="B27" i="1" l="1"/>
  <c r="G26" i="1"/>
  <c r="S23" i="1"/>
  <c r="R24" i="1"/>
  <c r="M25" i="1"/>
  <c r="H25" i="1"/>
  <c r="AH24" i="1"/>
  <c r="X25" i="1"/>
  <c r="Z25" i="1" s="1"/>
  <c r="K26" i="1"/>
  <c r="V26" i="1"/>
  <c r="E26" i="1"/>
  <c r="F26" i="1" s="1"/>
  <c r="C27" i="1" s="1"/>
  <c r="Z24" i="1"/>
  <c r="N24" i="1"/>
  <c r="O24" i="1" s="1"/>
  <c r="P24" i="1" s="1"/>
  <c r="Q24" i="1" s="1"/>
  <c r="L25" i="1" s="1"/>
  <c r="W22" i="1"/>
  <c r="AI21" i="1"/>
  <c r="W12" i="1"/>
  <c r="AI11" i="1"/>
  <c r="F3" i="1"/>
  <c r="C4" i="1" s="1"/>
  <c r="E4" i="1" s="1"/>
  <c r="G3" i="1"/>
  <c r="N25" i="1" l="1"/>
  <c r="O25" i="1" s="1"/>
  <c r="P25" i="1" s="1"/>
  <c r="Q25" i="1" s="1"/>
  <c r="L26" i="1" s="1"/>
  <c r="H26" i="1"/>
  <c r="S24" i="1"/>
  <c r="Y22" i="1"/>
  <c r="AA22" i="1" s="1"/>
  <c r="AB22" i="1" s="1"/>
  <c r="AC22" i="1" s="1"/>
  <c r="AD22" i="1" s="1"/>
  <c r="AE22" i="1" s="1"/>
  <c r="AF22" i="1" s="1"/>
  <c r="AG22" i="1" s="1"/>
  <c r="E27" i="1"/>
  <c r="V27" i="1"/>
  <c r="K27" i="1"/>
  <c r="X26" i="1"/>
  <c r="AH25" i="1"/>
  <c r="R25" i="1"/>
  <c r="M26" i="1"/>
  <c r="D27" i="1"/>
  <c r="Y12" i="1"/>
  <c r="AA12" i="1" s="1"/>
  <c r="AB12" i="1" s="1"/>
  <c r="AC12" i="1" s="1"/>
  <c r="AD12" i="1" s="1"/>
  <c r="AE12" i="1" s="1"/>
  <c r="AF12" i="1" s="1"/>
  <c r="H3" i="1"/>
  <c r="B5" i="1"/>
  <c r="G4" i="1"/>
  <c r="F4" i="1"/>
  <c r="C5" i="1" s="1"/>
  <c r="W23" i="1" l="1"/>
  <c r="AI22" i="1"/>
  <c r="N26" i="1"/>
  <c r="O26" i="1" s="1"/>
  <c r="P26" i="1" s="1"/>
  <c r="AH26" i="1"/>
  <c r="X27" i="1"/>
  <c r="Z26" i="1"/>
  <c r="S25" i="1"/>
  <c r="G27" i="1"/>
  <c r="B28" i="1"/>
  <c r="D28" i="1" s="1"/>
  <c r="M27" i="1"/>
  <c r="R26" i="1"/>
  <c r="F27" i="1"/>
  <c r="C28" i="1" s="1"/>
  <c r="AG12" i="1"/>
  <c r="D5" i="1"/>
  <c r="V5" i="1"/>
  <c r="K5" i="1"/>
  <c r="H4" i="1"/>
  <c r="E5" i="1"/>
  <c r="F5" i="1" s="1"/>
  <c r="C6" i="1" s="1"/>
  <c r="H27" i="1" l="1"/>
  <c r="E28" i="1"/>
  <c r="F28" i="1" s="1"/>
  <c r="C29" i="1" s="1"/>
  <c r="K28" i="1"/>
  <c r="M28" i="1" s="1"/>
  <c r="V28" i="1"/>
  <c r="Q26" i="1"/>
  <c r="L27" i="1" s="1"/>
  <c r="N27" i="1" s="1"/>
  <c r="G28" i="1"/>
  <c r="H28" i="1" s="1"/>
  <c r="B29" i="1"/>
  <c r="D29" i="1" s="1"/>
  <c r="AH27" i="1"/>
  <c r="R27" i="1"/>
  <c r="Z27" i="1"/>
  <c r="Y23" i="1"/>
  <c r="AA23" i="1" s="1"/>
  <c r="AB23" i="1" s="1"/>
  <c r="AC23" i="1" s="1"/>
  <c r="AD23" i="1" s="1"/>
  <c r="AE23" i="1" s="1"/>
  <c r="AF23" i="1" s="1"/>
  <c r="AI12" i="1"/>
  <c r="W13" i="1"/>
  <c r="M5" i="1"/>
  <c r="N5" i="1"/>
  <c r="X5" i="1"/>
  <c r="Z5" i="1" s="1"/>
  <c r="Y5" i="1"/>
  <c r="G5" i="1"/>
  <c r="H5" i="1" s="1"/>
  <c r="B6" i="1"/>
  <c r="O27" i="1" l="1"/>
  <c r="P27" i="1" s="1"/>
  <c r="Q27" i="1" s="1"/>
  <c r="S27" i="1" s="1"/>
  <c r="S26" i="1"/>
  <c r="AG23" i="1"/>
  <c r="G29" i="1"/>
  <c r="B30" i="1"/>
  <c r="D30" i="1"/>
  <c r="W24" i="1"/>
  <c r="AI23" i="1"/>
  <c r="R28" i="1"/>
  <c r="X28" i="1"/>
  <c r="K29" i="1"/>
  <c r="V29" i="1"/>
  <c r="E29" i="1"/>
  <c r="F29" i="1" s="1"/>
  <c r="C30" i="1" s="1"/>
  <c r="L28" i="1"/>
  <c r="Y13" i="1"/>
  <c r="AA13" i="1" s="1"/>
  <c r="AB13" i="1" s="1"/>
  <c r="AC13" i="1" s="1"/>
  <c r="AD13" i="1" s="1"/>
  <c r="AE13" i="1" s="1"/>
  <c r="AF13" i="1" s="1"/>
  <c r="O5" i="1"/>
  <c r="P5" i="1" s="1"/>
  <c r="Q5" i="1" s="1"/>
  <c r="L6" i="1" s="1"/>
  <c r="AH5" i="1"/>
  <c r="D6" i="1"/>
  <c r="G6" i="1" s="1"/>
  <c r="K6" i="1"/>
  <c r="M6" i="1" s="1"/>
  <c r="V6" i="1"/>
  <c r="X6" i="1" s="1"/>
  <c r="AH6" i="1" s="1"/>
  <c r="AA5" i="1"/>
  <c r="AB5" i="1" s="1"/>
  <c r="AC5" i="1" s="1"/>
  <c r="R5" i="1"/>
  <c r="E6" i="1"/>
  <c r="X29" i="1" l="1"/>
  <c r="Z29" i="1" s="1"/>
  <c r="AH28" i="1"/>
  <c r="E30" i="1"/>
  <c r="F30" i="1" s="1"/>
  <c r="C31" i="1" s="1"/>
  <c r="K30" i="1"/>
  <c r="V30" i="1"/>
  <c r="Z28" i="1"/>
  <c r="Y24" i="1"/>
  <c r="AA24" i="1" s="1"/>
  <c r="AB24" i="1" s="1"/>
  <c r="AC24" i="1" s="1"/>
  <c r="AD24" i="1" s="1"/>
  <c r="AE24" i="1" s="1"/>
  <c r="AF24" i="1" s="1"/>
  <c r="G30" i="1"/>
  <c r="B31" i="1"/>
  <c r="D31" i="1" s="1"/>
  <c r="M29" i="1"/>
  <c r="H29" i="1"/>
  <c r="N28" i="1"/>
  <c r="O28" i="1" s="1"/>
  <c r="P28" i="1" s="1"/>
  <c r="AG13" i="1"/>
  <c r="F6" i="1"/>
  <c r="H6" i="1" s="1"/>
  <c r="AD5" i="1"/>
  <c r="S5" i="1"/>
  <c r="R6" i="1"/>
  <c r="Z6" i="1"/>
  <c r="N6" i="1"/>
  <c r="O6" i="1" s="1"/>
  <c r="P6" i="1" s="1"/>
  <c r="Q6" i="1" s="1"/>
  <c r="AG24" i="1" l="1"/>
  <c r="W25" i="1" s="1"/>
  <c r="E31" i="1"/>
  <c r="F31" i="1" s="1"/>
  <c r="C32" i="1" s="1"/>
  <c r="V31" i="1"/>
  <c r="K31" i="1"/>
  <c r="X30" i="1"/>
  <c r="Z30" i="1" s="1"/>
  <c r="AH29" i="1"/>
  <c r="G31" i="1"/>
  <c r="B32" i="1"/>
  <c r="D32" i="1" s="1"/>
  <c r="G32" i="1" s="1"/>
  <c r="M30" i="1"/>
  <c r="R29" i="1"/>
  <c r="H30" i="1"/>
  <c r="Q28" i="1"/>
  <c r="W14" i="1"/>
  <c r="AI13" i="1"/>
  <c r="AE5" i="1"/>
  <c r="AF5" i="1" s="1"/>
  <c r="AG5" i="1" s="1"/>
  <c r="S6" i="1"/>
  <c r="AI24" i="1" l="1"/>
  <c r="M31" i="1"/>
  <c r="R30" i="1"/>
  <c r="X31" i="1"/>
  <c r="Z31" i="1" s="1"/>
  <c r="AH30" i="1"/>
  <c r="Y25" i="1"/>
  <c r="H31" i="1"/>
  <c r="S28" i="1"/>
  <c r="L29" i="1"/>
  <c r="E32" i="1"/>
  <c r="F32" i="1" s="1"/>
  <c r="H32" i="1" s="1"/>
  <c r="K32" i="1"/>
  <c r="V32" i="1"/>
  <c r="Y14" i="1"/>
  <c r="AA14" i="1" s="1"/>
  <c r="AB14" i="1" s="1"/>
  <c r="AC14" i="1" s="1"/>
  <c r="AD14" i="1" s="1"/>
  <c r="AE14" i="1" s="1"/>
  <c r="AF14" i="1" s="1"/>
  <c r="W6" i="1"/>
  <c r="AI5" i="1"/>
  <c r="M32" i="1" l="1"/>
  <c r="R32" i="1" s="1"/>
  <c r="R31" i="1"/>
  <c r="N29" i="1"/>
  <c r="O29" i="1" s="1"/>
  <c r="P29" i="1" s="1"/>
  <c r="AA25" i="1"/>
  <c r="AB25" i="1" s="1"/>
  <c r="AC25" i="1" s="1"/>
  <c r="AD25" i="1" s="1"/>
  <c r="AE25" i="1" s="1"/>
  <c r="AF25" i="1" s="1"/>
  <c r="X32" i="1"/>
  <c r="AH31" i="1"/>
  <c r="AG14" i="1"/>
  <c r="Y6" i="1"/>
  <c r="Q29" i="1" l="1"/>
  <c r="L30" i="1" s="1"/>
  <c r="Z32" i="1"/>
  <c r="AH32" i="1"/>
  <c r="AG25" i="1"/>
  <c r="S29" i="1"/>
  <c r="W15" i="1"/>
  <c r="AI14" i="1"/>
  <c r="AA6" i="1"/>
  <c r="AB6" i="1" s="1"/>
  <c r="AC6" i="1" s="1"/>
  <c r="N30" i="1" l="1"/>
  <c r="O30" i="1" s="1"/>
  <c r="P30" i="1" s="1"/>
  <c r="Q30" i="1" s="1"/>
  <c r="W26" i="1"/>
  <c r="AI25" i="1"/>
  <c r="Y15" i="1"/>
  <c r="AA15" i="1" s="1"/>
  <c r="AB15" i="1" s="1"/>
  <c r="AC15" i="1" s="1"/>
  <c r="AD15" i="1" s="1"/>
  <c r="AE15" i="1" s="1"/>
  <c r="AF15" i="1" s="1"/>
  <c r="AD6" i="1"/>
  <c r="L31" i="1" l="1"/>
  <c r="S30" i="1"/>
  <c r="Y26" i="1"/>
  <c r="AG15" i="1"/>
  <c r="AI15" i="1" s="1"/>
  <c r="AE6" i="1"/>
  <c r="AF6" i="1" s="1"/>
  <c r="AG6" i="1" s="1"/>
  <c r="AI6" i="1" s="1"/>
  <c r="AA26" i="1" l="1"/>
  <c r="AB26" i="1" s="1"/>
  <c r="AC26" i="1" s="1"/>
  <c r="AD26" i="1" s="1"/>
  <c r="AE26" i="1" s="1"/>
  <c r="AF26" i="1" s="1"/>
  <c r="N31" i="1"/>
  <c r="O31" i="1" s="1"/>
  <c r="P31" i="1" s="1"/>
  <c r="Q31" i="1" s="1"/>
  <c r="AG26" i="1" l="1"/>
  <c r="L32" i="1"/>
  <c r="S31" i="1"/>
  <c r="W27" i="1" l="1"/>
  <c r="AI26" i="1"/>
  <c r="N32" i="1"/>
  <c r="O32" i="1" s="1"/>
  <c r="P32" i="1" s="1"/>
  <c r="Q32" i="1" s="1"/>
  <c r="S32" i="1" s="1"/>
  <c r="Y27" i="1" l="1"/>
  <c r="AA27" i="1" s="1"/>
  <c r="AB27" i="1" s="1"/>
  <c r="AC27" i="1" s="1"/>
  <c r="AD27" i="1" s="1"/>
  <c r="AE27" i="1" s="1"/>
  <c r="AF27" i="1" s="1"/>
  <c r="AG27" i="1" l="1"/>
  <c r="AI27" i="1" l="1"/>
  <c r="W28" i="1"/>
  <c r="Y28" i="1" l="1"/>
  <c r="AA28" i="1" s="1"/>
  <c r="AB28" i="1" s="1"/>
  <c r="AC28" i="1" s="1"/>
  <c r="AD28" i="1" s="1"/>
  <c r="AE28" i="1" s="1"/>
  <c r="AF28" i="1" s="1"/>
  <c r="AG28" i="1" l="1"/>
  <c r="W29" i="1" l="1"/>
  <c r="Y29" i="1" s="1"/>
  <c r="AA29" i="1" s="1"/>
  <c r="AB29" i="1" s="1"/>
  <c r="AC29" i="1" s="1"/>
  <c r="AD29" i="1" s="1"/>
  <c r="AE29" i="1" s="1"/>
  <c r="AF29" i="1" s="1"/>
  <c r="AI28" i="1"/>
  <c r="AG29" i="1" l="1"/>
  <c r="AI29" i="1" s="1"/>
  <c r="W30" i="1" l="1"/>
  <c r="Y30" i="1" s="1"/>
  <c r="AA30" i="1" s="1"/>
  <c r="AB30" i="1" s="1"/>
  <c r="AC30" i="1" s="1"/>
  <c r="AD30" i="1" s="1"/>
  <c r="AE30" i="1" s="1"/>
  <c r="AF30" i="1" s="1"/>
  <c r="AG30" i="1" l="1"/>
  <c r="AI30" i="1" l="1"/>
  <c r="W31" i="1"/>
  <c r="Y31" i="1" l="1"/>
  <c r="AA31" i="1" l="1"/>
  <c r="AB31" i="1" s="1"/>
  <c r="AC31" i="1" s="1"/>
  <c r="AD31" i="1" s="1"/>
  <c r="AE31" i="1" s="1"/>
  <c r="AF31" i="1" s="1"/>
  <c r="AG31" i="1" l="1"/>
  <c r="W32" i="1" l="1"/>
  <c r="AI31" i="1"/>
  <c r="Y32" i="1" l="1"/>
  <c r="AA32" i="1" l="1"/>
  <c r="AB32" i="1" s="1"/>
  <c r="AC32" i="1" s="1"/>
  <c r="AD32" i="1" s="1"/>
  <c r="AE32" i="1" s="1"/>
  <c r="AF32" i="1" s="1"/>
  <c r="AG32" i="1" l="1"/>
  <c r="AI32" i="1" s="1"/>
</calcChain>
</file>

<file path=xl/sharedStrings.xml><?xml version="1.0" encoding="utf-8"?>
<sst xmlns="http://schemas.openxmlformats.org/spreadsheetml/2006/main" count="46" uniqueCount="22">
  <si>
    <t>eps_t</t>
  </si>
  <si>
    <t>k1</t>
  </si>
  <si>
    <t>k2</t>
  </si>
  <si>
    <t>x_i</t>
  </si>
  <si>
    <t>y_i</t>
  </si>
  <si>
    <t>x_i+1</t>
  </si>
  <si>
    <t>y_i+1</t>
  </si>
  <si>
    <t>yn_i+1</t>
  </si>
  <si>
    <t>ytrue_i+1</t>
  </si>
  <si>
    <t>Euler</t>
  </si>
  <si>
    <t>Heun</t>
  </si>
  <si>
    <t>slope</t>
  </si>
  <si>
    <t>i</t>
  </si>
  <si>
    <t>RK4</t>
  </si>
  <si>
    <t>y_i+1/2</t>
  </si>
  <si>
    <t>x_i+1/2</t>
  </si>
  <si>
    <t>k3</t>
  </si>
  <si>
    <t>yi+1</t>
  </si>
  <si>
    <t>k4</t>
  </si>
  <si>
    <t>effort</t>
  </si>
  <si>
    <t>steps</t>
  </si>
  <si>
    <t>eps_t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</si>
</sst>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164" fontId="0" fillId="0" borderId="0" xfId="0" applyNumberFormat="1" applyBorder="1"/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Sheet2!$B$3:$B$5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Sheet2!$C$3:$C$5</c:f>
              <c:numCache>
                <c:formatCode>General</c:formatCode>
                <c:ptCount val="3"/>
                <c:pt idx="0">
                  <c:v>24.5</c:v>
                </c:pt>
                <c:pt idx="1">
                  <c:v>12.3</c:v>
                </c:pt>
                <c:pt idx="2">
                  <c:v>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2-824B-A71D-21731769CA06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Sheet2!$D$3:$D$5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numCache>
            </c:numRef>
          </c:xVal>
          <c:yVal>
            <c:numRef>
              <c:f>Sheet2!$E$3:$E$5</c:f>
              <c:numCache>
                <c:formatCode>General</c:formatCode>
                <c:ptCount val="3"/>
                <c:pt idx="0">
                  <c:v>10.6</c:v>
                </c:pt>
                <c:pt idx="1">
                  <c:v>2.5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2-824B-A71D-21731769CA06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Sheet2!$F$3:$F$5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Sheet2!$G$3:$G$5</c:f>
              <c:numCache>
                <c:formatCode>General</c:formatCode>
                <c:ptCount val="3"/>
                <c:pt idx="0">
                  <c:v>0.13</c:v>
                </c:pt>
                <c:pt idx="1">
                  <c:v>8.5000000000000006E-3</c:v>
                </c:pt>
                <c:pt idx="2">
                  <c:v>5.2999999999999998E-4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2-824B-A71D-21731769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149791"/>
        <c:axId val="1200151439"/>
      </c:scatterChart>
      <c:valAx>
        <c:axId val="1200149791"/>
        <c:scaling>
          <c:orientation val="minMax"/>
          <c:max val="6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51439"/>
        <c:crossesAt val="1.0000000000000003E-4"/>
        <c:crossBetween val="midCat"/>
        <c:majorUnit val="16"/>
      </c:valAx>
      <c:valAx>
        <c:axId val="1200151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4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Sheet2!$A$3:$A$5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Sheet2!$C$3:$C$5</c:f>
              <c:numCache>
                <c:formatCode>General</c:formatCode>
                <c:ptCount val="3"/>
                <c:pt idx="0">
                  <c:v>24.5</c:v>
                </c:pt>
                <c:pt idx="1">
                  <c:v>12.3</c:v>
                </c:pt>
                <c:pt idx="2">
                  <c:v>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0-D24D-8DFD-D3D18A153F31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Sheet2!$A$3:$A$5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Sheet2!$E$3:$E$5</c:f>
              <c:numCache>
                <c:formatCode>General</c:formatCode>
                <c:ptCount val="3"/>
                <c:pt idx="0">
                  <c:v>10.6</c:v>
                </c:pt>
                <c:pt idx="1">
                  <c:v>2.5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0-D24D-8DFD-D3D18A153F31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Sheet2!$A$3:$A$5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xVal>
          <c:yVal>
            <c:numRef>
              <c:f>Sheet2!$G$3:$G$5</c:f>
              <c:numCache>
                <c:formatCode>General</c:formatCode>
                <c:ptCount val="3"/>
                <c:pt idx="0">
                  <c:v>0.13</c:v>
                </c:pt>
                <c:pt idx="1">
                  <c:v>8.5000000000000006E-3</c:v>
                </c:pt>
                <c:pt idx="2">
                  <c:v>5.2999999999999998E-4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F0-D24D-8DFD-D3D18A153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149791"/>
        <c:axId val="1200151439"/>
      </c:scatterChart>
      <c:valAx>
        <c:axId val="1200149791"/>
        <c:scaling>
          <c:orientation val="minMax"/>
          <c:max val="1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51439"/>
        <c:crossesAt val="1.0000000000000003E-4"/>
        <c:crossBetween val="midCat"/>
        <c:majorUnit val="4"/>
      </c:valAx>
      <c:valAx>
        <c:axId val="1200151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4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4</xdr:row>
      <xdr:rowOff>139700</xdr:rowOff>
    </xdr:from>
    <xdr:to>
      <xdr:col>14</xdr:col>
      <xdr:colOff>12700</xdr:colOff>
      <xdr:row>22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931878-DD8B-1148-B923-8ED769C81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4</xdr:row>
      <xdr:rowOff>101600</xdr:rowOff>
    </xdr:from>
    <xdr:to>
      <xdr:col>10</xdr:col>
      <xdr:colOff>317500</xdr:colOff>
      <xdr:row>22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FF8253-87FD-884F-9B47-9F8668B44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E045-B68E-644B-B185-183CD58C15B2}">
  <dimension ref="A1:AI32"/>
  <sheetViews>
    <sheetView tabSelected="1" zoomScaleNormal="125" workbookViewId="0">
      <selection activeCell="C8" sqref="C8"/>
    </sheetView>
  </sheetViews>
  <sheetFormatPr baseColWidth="10" defaultRowHeight="16" x14ac:dyDescent="0.2"/>
  <cols>
    <col min="1" max="1" width="5.33203125" style="2" bestFit="1" customWidth="1"/>
    <col min="2" max="2" width="6.1640625" style="2" bestFit="1" customWidth="1"/>
    <col min="3" max="3" width="12.1640625" style="2" bestFit="1" customWidth="1"/>
    <col min="4" max="4" width="6.1640625" style="2" bestFit="1" customWidth="1"/>
    <col min="5" max="7" width="12.1640625" style="7" bestFit="1" customWidth="1"/>
    <col min="8" max="8" width="7.1640625" style="7" bestFit="1" customWidth="1"/>
    <col min="9" max="9" width="5.33203125" style="9" customWidth="1"/>
    <col min="10" max="10" width="5.5" style="7" bestFit="1" customWidth="1"/>
    <col min="11" max="11" width="8.1640625" style="9" bestFit="1" customWidth="1"/>
    <col min="12" max="12" width="12.1640625" style="2" bestFit="1" customWidth="1"/>
    <col min="13" max="13" width="5.6640625" style="6" bestFit="1" customWidth="1"/>
    <col min="14" max="18" width="12.1640625" style="5" bestFit="1" customWidth="1"/>
    <col min="19" max="19" width="8.83203125" style="5" bestFit="1" customWidth="1"/>
    <col min="20" max="20" width="5.6640625" style="5" bestFit="1" customWidth="1"/>
    <col min="21" max="21" width="4.5" style="7" bestFit="1" customWidth="1"/>
    <col min="22" max="22" width="6.1640625" style="9" bestFit="1" customWidth="1"/>
    <col min="23" max="23" width="12.1640625" style="2" bestFit="1" customWidth="1"/>
    <col min="24" max="24" width="6.1640625" style="6" bestFit="1" customWidth="1"/>
    <col min="25" max="25" width="12.1640625" style="5" bestFit="1" customWidth="1"/>
    <col min="26" max="26" width="7.5" style="5" bestFit="1" customWidth="1"/>
    <col min="27" max="28" width="12.1640625" style="5" bestFit="1" customWidth="1"/>
    <col min="29" max="32" width="12.1640625" style="5" customWidth="1"/>
    <col min="33" max="34" width="12.1640625" style="5" bestFit="1" customWidth="1"/>
    <col min="35" max="35" width="10.83203125" style="20" bestFit="1" customWidth="1"/>
    <col min="36" max="16384" width="10.83203125" style="5"/>
  </cols>
  <sheetData>
    <row r="1" spans="1:35" x14ac:dyDescent="0.2">
      <c r="A1" s="3" t="s">
        <v>9</v>
      </c>
      <c r="J1" s="3" t="s">
        <v>10</v>
      </c>
      <c r="U1" s="3" t="s">
        <v>13</v>
      </c>
    </row>
    <row r="2" spans="1:35" s="4" customFormat="1" ht="17" thickBot="1" x14ac:dyDescent="0.25">
      <c r="A2" s="3" t="s">
        <v>12</v>
      </c>
      <c r="B2" s="3" t="s">
        <v>3</v>
      </c>
      <c r="C2" s="3" t="s">
        <v>4</v>
      </c>
      <c r="D2" s="3" t="s">
        <v>5</v>
      </c>
      <c r="E2" s="3" t="s">
        <v>11</v>
      </c>
      <c r="F2" s="3" t="s">
        <v>6</v>
      </c>
      <c r="G2" s="3" t="s">
        <v>8</v>
      </c>
      <c r="H2" s="10" t="s">
        <v>0</v>
      </c>
      <c r="J2" s="3" t="s">
        <v>12</v>
      </c>
      <c r="K2" s="3" t="s">
        <v>3</v>
      </c>
      <c r="L2" s="3" t="s">
        <v>4</v>
      </c>
      <c r="M2" s="3" t="s">
        <v>5</v>
      </c>
      <c r="N2" s="3" t="s">
        <v>1</v>
      </c>
      <c r="O2" s="3" t="s">
        <v>7</v>
      </c>
      <c r="P2" s="3" t="s">
        <v>2</v>
      </c>
      <c r="Q2" s="3" t="s">
        <v>6</v>
      </c>
      <c r="R2" s="3" t="s">
        <v>8</v>
      </c>
      <c r="S2" s="10" t="s">
        <v>0</v>
      </c>
      <c r="T2" s="5"/>
      <c r="U2" s="3" t="s">
        <v>12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15</v>
      </c>
      <c r="AA2" s="3" t="s">
        <v>14</v>
      </c>
      <c r="AB2" s="3" t="s">
        <v>2</v>
      </c>
      <c r="AC2" s="3" t="s">
        <v>14</v>
      </c>
      <c r="AD2" s="3" t="s">
        <v>16</v>
      </c>
      <c r="AE2" s="3" t="s">
        <v>17</v>
      </c>
      <c r="AF2" s="3" t="s">
        <v>18</v>
      </c>
      <c r="AG2" s="3" t="s">
        <v>6</v>
      </c>
      <c r="AH2" s="3" t="s">
        <v>8</v>
      </c>
      <c r="AI2" s="21" t="s">
        <v>0</v>
      </c>
    </row>
    <row r="3" spans="1:35" ht="17" thickBot="1" x14ac:dyDescent="0.25">
      <c r="A3" s="2">
        <v>0</v>
      </c>
      <c r="B3" s="8">
        <v>0</v>
      </c>
      <c r="C3" s="15">
        <v>2</v>
      </c>
      <c r="D3" s="1">
        <f>B3+1</f>
        <v>1</v>
      </c>
      <c r="E3" s="7">
        <f>4*EXP(0.8*B3)-0.5*C3</f>
        <v>3</v>
      </c>
      <c r="F3" s="14">
        <f>C3+E3*(D3-B3)</f>
        <v>5</v>
      </c>
      <c r="G3" s="2">
        <f>(4/1.3)*(EXP(0.8*D3)-EXP(-0.5*D3))+2*EXP(-0.5*D3)</f>
        <v>6.1946313772093724</v>
      </c>
      <c r="H3" s="11">
        <f>(G3-F3)/G3</f>
        <v>0.19284946988202281</v>
      </c>
      <c r="I3" s="5"/>
      <c r="J3" s="2">
        <f>A3</f>
        <v>0</v>
      </c>
      <c r="K3" s="12">
        <f>B3</f>
        <v>0</v>
      </c>
      <c r="L3" s="12">
        <f>C3</f>
        <v>2</v>
      </c>
      <c r="M3" s="12">
        <f>D3</f>
        <v>1</v>
      </c>
      <c r="N3" s="16">
        <f>4*EXP(0.8*K3)-0.5*L3</f>
        <v>3</v>
      </c>
      <c r="O3" s="16">
        <f>L3+N3*(M3-K3)</f>
        <v>5</v>
      </c>
      <c r="P3" s="16">
        <f>4*EXP(0.8*M3)-0.5*O3</f>
        <v>6.4021637139698715</v>
      </c>
      <c r="Q3" s="13">
        <f>L3+(N3+P3)/2*(M3-K3)</f>
        <v>6.7010818569849357</v>
      </c>
      <c r="R3" s="12">
        <f>(4/1.3)*(EXP(0.8*M3)-EXP(-0.5*M3))+2*EXP(-0.5*M3)</f>
        <v>6.1946313772093724</v>
      </c>
      <c r="S3" s="17">
        <f>(R3-Q3)/R3</f>
        <v>-8.1756354645869972E-2</v>
      </c>
      <c r="T3" s="18"/>
      <c r="U3" s="12">
        <v>0</v>
      </c>
      <c r="V3" s="12">
        <f>B3</f>
        <v>0</v>
      </c>
      <c r="W3" s="12">
        <f>C3</f>
        <v>2</v>
      </c>
      <c r="X3" s="12">
        <f>D3</f>
        <v>1</v>
      </c>
      <c r="Y3" s="7">
        <f>4*EXP(0.8*V3)-0.5*W3</f>
        <v>3</v>
      </c>
      <c r="Z3" s="7">
        <f>V3+0.5*(X3-V3)</f>
        <v>0.5</v>
      </c>
      <c r="AA3" s="7">
        <f>W3+0.5*Y3*(X3-V3)</f>
        <v>3.5</v>
      </c>
      <c r="AB3" s="7">
        <f>4*EXP(0.8*Z3)-0.5*AA3</f>
        <v>4.2172987905650814</v>
      </c>
      <c r="AC3" s="7">
        <f>W3+0.5*AB3*(X3-V3)</f>
        <v>4.1086493952825407</v>
      </c>
      <c r="AD3" s="7">
        <f>4*EXP(0.8*Z3)-0.5*AC3</f>
        <v>3.912974092923811</v>
      </c>
      <c r="AE3" s="7">
        <f>W3+AD3*(X3-V3)</f>
        <v>5.912974092923811</v>
      </c>
      <c r="AF3" s="7">
        <f>4*EXP(0.8*X3)-0.5*AE3</f>
        <v>5.945676667507966</v>
      </c>
      <c r="AG3" s="14">
        <f>W3+(Y3+2*AB3+2*AD3+AF3)/6*(X3-V3)</f>
        <v>6.2010370724142918</v>
      </c>
      <c r="AH3" s="2">
        <f>(4/1.3)*(EXP(0.8*X3)-EXP(-0.5*X3))+2*EXP(-0.5*X3)</f>
        <v>6.1946313772093724</v>
      </c>
      <c r="AI3" s="22">
        <f>(AH3-AG3)/AH3</f>
        <v>-1.0340720560849763E-3</v>
      </c>
    </row>
    <row r="4" spans="1:35" x14ac:dyDescent="0.2">
      <c r="A4" s="12">
        <f>A3+1</f>
        <v>1</v>
      </c>
      <c r="B4" s="12">
        <f>D3</f>
        <v>1</v>
      </c>
      <c r="C4" s="13">
        <f>F3</f>
        <v>5</v>
      </c>
      <c r="D4" s="2">
        <f>D3+(B4-B3)</f>
        <v>2</v>
      </c>
      <c r="E4" s="7">
        <f>4*EXP(0.8*B4)-0.5*C4</f>
        <v>6.4021637139698715</v>
      </c>
      <c r="F4" s="14">
        <f>C4+E4*(D4-B4)</f>
        <v>11.402163713969871</v>
      </c>
      <c r="G4" s="2">
        <f>(4/1.3)*(EXP(0.8*D4)-EXP(-0.5*D4))+2*EXP(-0.5*D4)</f>
        <v>14.843921907646489</v>
      </c>
      <c r="H4" s="11">
        <f>(G4-F4)/G4</f>
        <v>0.23186312991202676</v>
      </c>
      <c r="I4" s="5"/>
      <c r="J4" s="2">
        <f t="shared" ref="J4:J6" si="0">A4</f>
        <v>1</v>
      </c>
      <c r="K4" s="12">
        <f t="shared" ref="K4:K6" si="1">B4</f>
        <v>1</v>
      </c>
      <c r="L4" s="13">
        <f>Q3</f>
        <v>6.7010818569849357</v>
      </c>
      <c r="M4" s="2">
        <f>M3+(K4-K3)</f>
        <v>2</v>
      </c>
      <c r="N4" s="7">
        <f>4*EXP(0.8*K4)-0.5*L4</f>
        <v>5.5516227854774041</v>
      </c>
      <c r="O4" s="7">
        <f>L4+N4*(M4-K4)</f>
        <v>12.252704642462341</v>
      </c>
      <c r="P4" s="7">
        <f>4*EXP(0.8*M4)-0.5*O4</f>
        <v>13.685777376349289</v>
      </c>
      <c r="Q4" s="14">
        <f>L4+(N4+P4)/2*(M4-K4)</f>
        <v>16.319781937898281</v>
      </c>
      <c r="R4" s="2">
        <f>(4/1.3)*(EXP(0.8*M4)-EXP(-0.5*M4))+2*EXP(-0.5*M4)</f>
        <v>14.843921907646489</v>
      </c>
      <c r="S4" s="11">
        <f t="shared" ref="S4:S6" si="2">(R4-Q4)/R4</f>
        <v>-9.9425208474826152E-2</v>
      </c>
      <c r="U4" s="12">
        <f>U3+1</f>
        <v>1</v>
      </c>
      <c r="V4" s="12">
        <f t="shared" ref="V4:V6" si="3">B4</f>
        <v>1</v>
      </c>
      <c r="W4" s="13">
        <f>AG3</f>
        <v>6.2010370724142918</v>
      </c>
      <c r="X4" s="2">
        <f>X3+(V4-V3)</f>
        <v>2</v>
      </c>
      <c r="Y4" s="7">
        <f>4*EXP(0.8*V4)-0.5*W4</f>
        <v>5.801645177762726</v>
      </c>
      <c r="Z4" s="7">
        <f t="shared" ref="Z4:Z6" si="4">V4+0.5*(X4-V4)</f>
        <v>1.5</v>
      </c>
      <c r="AA4" s="7">
        <f t="shared" ref="AA4:AA6" si="5">W4+0.5*Y4*(X4-V4)</f>
        <v>9.1018596612956557</v>
      </c>
      <c r="AB4" s="7">
        <f t="shared" ref="AB4:AB6" si="6">4*EXP(0.8*Z4)-0.5*AA4</f>
        <v>8.7295378602983646</v>
      </c>
      <c r="AC4" s="7">
        <f t="shared" ref="AC4:AC6" si="7">W4+0.5*AB4*(X4-V4)</f>
        <v>10.565806002563473</v>
      </c>
      <c r="AD4" s="7">
        <f t="shared" ref="AD4:AD6" si="8">4*EXP(0.8*Z4)-0.5*AC4</f>
        <v>7.9975646896644559</v>
      </c>
      <c r="AE4" s="7">
        <f t="shared" ref="AE4:AE6" si="9">W4+AD4*(X4-V4)</f>
        <v>14.198601762078749</v>
      </c>
      <c r="AF4" s="7">
        <f t="shared" ref="AF4:AF6" si="10">4*EXP(0.8*X4)-0.5*AE4</f>
        <v>12.712828816541085</v>
      </c>
      <c r="AG4" s="14">
        <f t="shared" ref="AG4:AG6" si="11">W4+(Y4+2*AB4+2*AD4+AF4)/6*(X4-V4)</f>
        <v>14.862483588119201</v>
      </c>
      <c r="AH4" s="2">
        <f t="shared" ref="AH4:AH6" si="12">(4/1.3)*(EXP(0.8*X4)-EXP(-0.5*X4))+2*EXP(-0.5*X4)</f>
        <v>14.843921907646489</v>
      </c>
      <c r="AI4" s="22">
        <f t="shared" ref="AI4:AI6" si="13">(AH4-AG4)/AH4</f>
        <v>-1.2504566238083963E-3</v>
      </c>
    </row>
    <row r="5" spans="1:35" x14ac:dyDescent="0.2">
      <c r="A5" s="12">
        <f>A4+1</f>
        <v>2</v>
      </c>
      <c r="B5" s="12">
        <f>D4</f>
        <v>2</v>
      </c>
      <c r="C5" s="13">
        <f t="shared" ref="C5:C6" si="14">F4</f>
        <v>11.402163713969871</v>
      </c>
      <c r="D5" s="2">
        <f t="shared" ref="D5:D6" si="15">D4+(B5-B4)</f>
        <v>3</v>
      </c>
      <c r="E5" s="7">
        <f>4*EXP(0.8*B5)-0.5*C5</f>
        <v>14.111047840595525</v>
      </c>
      <c r="F5" s="14">
        <f>C5+E5*(D5-B5)</f>
        <v>25.513211554565395</v>
      </c>
      <c r="G5" s="2">
        <f>(4/1.3)*(EXP(0.8*D5)-EXP(-0.5*D5))+2*EXP(-0.5*D5)</f>
        <v>33.677171767968169</v>
      </c>
      <c r="H5" s="11">
        <f>(G5-F5)/G5</f>
        <v>0.2424182253085716</v>
      </c>
      <c r="I5" s="5"/>
      <c r="J5" s="2">
        <f t="shared" si="0"/>
        <v>2</v>
      </c>
      <c r="K5" s="12">
        <f t="shared" si="1"/>
        <v>2</v>
      </c>
      <c r="L5" s="13">
        <f t="shared" ref="L5:L6" si="16">Q4</f>
        <v>16.319781937898281</v>
      </c>
      <c r="M5" s="2">
        <f t="shared" ref="M5:M6" si="17">M4+(K5-K4)</f>
        <v>3</v>
      </c>
      <c r="N5" s="7">
        <f>4*EXP(0.8*K5)-0.5*L5</f>
        <v>11.652238728631319</v>
      </c>
      <c r="O5" s="7">
        <f>L5+N5*(M5-K5)</f>
        <v>27.972020666529602</v>
      </c>
      <c r="P5" s="7">
        <f>4*EXP(0.8*M5)-0.5*O5</f>
        <v>30.106695189301618</v>
      </c>
      <c r="Q5" s="14">
        <f>L5+(N5+P5)/2*(M5-K5)</f>
        <v>37.199248896864745</v>
      </c>
      <c r="R5" s="2">
        <f>(4/1.3)*(EXP(0.8*M5)-EXP(-0.5*M5))+2*EXP(-0.5*M5)</f>
        <v>33.677171767968169</v>
      </c>
      <c r="S5" s="11">
        <f t="shared" si="2"/>
        <v>-0.10458351886444865</v>
      </c>
      <c r="U5" s="12">
        <f>U4+1</f>
        <v>2</v>
      </c>
      <c r="V5" s="12">
        <f t="shared" si="3"/>
        <v>2</v>
      </c>
      <c r="W5" s="13">
        <f t="shared" ref="W5:W6" si="18">AG4</f>
        <v>14.862483588119201</v>
      </c>
      <c r="X5" s="2">
        <f t="shared" ref="X5:X6" si="19">X4+(V5-V4)</f>
        <v>3</v>
      </c>
      <c r="Y5" s="7">
        <f>4*EXP(0.8*V5)-0.5*W5</f>
        <v>12.380887903520859</v>
      </c>
      <c r="Z5" s="7">
        <f t="shared" si="4"/>
        <v>2.5</v>
      </c>
      <c r="AA5" s="7">
        <f t="shared" si="5"/>
        <v>21.052927539879629</v>
      </c>
      <c r="AB5" s="7">
        <f t="shared" si="6"/>
        <v>19.029760625782785</v>
      </c>
      <c r="AC5" s="7">
        <f t="shared" si="7"/>
        <v>24.377363901010593</v>
      </c>
      <c r="AD5" s="7">
        <f t="shared" si="8"/>
        <v>17.367542445217303</v>
      </c>
      <c r="AE5" s="7">
        <f t="shared" si="9"/>
        <v>32.2300260333365</v>
      </c>
      <c r="AF5" s="7">
        <f t="shared" si="10"/>
        <v>27.977692505898169</v>
      </c>
      <c r="AG5" s="14">
        <f t="shared" si="11"/>
        <v>33.721348013355737</v>
      </c>
      <c r="AH5" s="2">
        <f t="shared" si="12"/>
        <v>33.677171767968169</v>
      </c>
      <c r="AI5" s="22">
        <f t="shared" si="13"/>
        <v>-1.3117563936763305E-3</v>
      </c>
    </row>
    <row r="6" spans="1:35" x14ac:dyDescent="0.2">
      <c r="A6" s="12">
        <f>A5+1</f>
        <v>3</v>
      </c>
      <c r="B6" s="12">
        <f>D5</f>
        <v>3</v>
      </c>
      <c r="C6" s="13">
        <f t="shared" si="14"/>
        <v>25.513211554565395</v>
      </c>
      <c r="D6" s="2">
        <f t="shared" si="15"/>
        <v>4</v>
      </c>
      <c r="E6" s="7">
        <f>4*EXP(0.8*B6)-0.5*C6</f>
        <v>31.336099745283722</v>
      </c>
      <c r="F6" s="14">
        <f>C6+E6*(D6-B6)</f>
        <v>56.84931129984912</v>
      </c>
      <c r="G6" s="2">
        <f>(4/1.3)*(EXP(0.8*D6)-EXP(-0.5*D6))+2*EXP(-0.5*D6)</f>
        <v>75.338962609158571</v>
      </c>
      <c r="H6" s="11">
        <f>(G6-F6)/G6</f>
        <v>0.24541951029017434</v>
      </c>
      <c r="I6" s="5"/>
      <c r="J6" s="2">
        <f t="shared" si="0"/>
        <v>3</v>
      </c>
      <c r="K6" s="12">
        <f t="shared" si="1"/>
        <v>3</v>
      </c>
      <c r="L6" s="13">
        <f t="shared" si="16"/>
        <v>37.199248896864745</v>
      </c>
      <c r="M6" s="2">
        <f t="shared" si="17"/>
        <v>4</v>
      </c>
      <c r="N6" s="7">
        <f>4*EXP(0.8*K6)-0.5*L6</f>
        <v>25.493081074134047</v>
      </c>
      <c r="O6" s="7">
        <f>L6+N6*(M6-K6)</f>
        <v>62.692329970998792</v>
      </c>
      <c r="P6" s="7">
        <f>4*EXP(0.8*M6)-0.5*O6</f>
        <v>66.78395580293801</v>
      </c>
      <c r="Q6" s="7">
        <f>L6+(N6+P6)/2*(M6-K6)</f>
        <v>83.33776733540077</v>
      </c>
      <c r="R6" s="2">
        <f>(4/1.3)*(EXP(0.8*M6)-EXP(-0.5*M6))+2*EXP(-0.5*M6)</f>
        <v>75.338962609158571</v>
      </c>
      <c r="S6" s="11">
        <f t="shared" si="2"/>
        <v>-0.10617089019048724</v>
      </c>
      <c r="U6" s="12">
        <f>U5+1</f>
        <v>3</v>
      </c>
      <c r="V6" s="12">
        <f t="shared" si="3"/>
        <v>3</v>
      </c>
      <c r="W6" s="13">
        <f t="shared" si="18"/>
        <v>33.721348013355737</v>
      </c>
      <c r="X6" s="2">
        <f t="shared" si="19"/>
        <v>4</v>
      </c>
      <c r="Y6" s="7">
        <f>4*EXP(0.8*V6)-0.5*W6</f>
        <v>27.232031515888551</v>
      </c>
      <c r="Z6" s="7">
        <f t="shared" si="4"/>
        <v>3.5</v>
      </c>
      <c r="AA6" s="7">
        <f t="shared" si="5"/>
        <v>47.337363771300012</v>
      </c>
      <c r="AB6" s="7">
        <f t="shared" si="6"/>
        <v>42.109905198738218</v>
      </c>
      <c r="AC6" s="7">
        <f t="shared" si="7"/>
        <v>54.776300612724846</v>
      </c>
      <c r="AD6" s="7">
        <f t="shared" si="8"/>
        <v>38.390436778025801</v>
      </c>
      <c r="AE6" s="7">
        <f t="shared" si="9"/>
        <v>72.111784791381538</v>
      </c>
      <c r="AF6" s="7">
        <f t="shared" si="10"/>
        <v>62.07422839274664</v>
      </c>
      <c r="AG6" s="14">
        <f t="shared" si="11"/>
        <v>75.439171990382931</v>
      </c>
      <c r="AH6" s="2">
        <f t="shared" si="12"/>
        <v>75.338962609158571</v>
      </c>
      <c r="AI6" s="22">
        <f t="shared" si="13"/>
        <v>-1.3301136324935026E-3</v>
      </c>
    </row>
    <row r="8" spans="1:35" x14ac:dyDescent="0.2">
      <c r="A8" s="2">
        <v>0</v>
      </c>
      <c r="B8" s="12">
        <f>B3</f>
        <v>0</v>
      </c>
      <c r="C8" s="12">
        <f>C3</f>
        <v>2</v>
      </c>
      <c r="D8" s="12">
        <f>B8+0.5*(D3-B3)</f>
        <v>0.5</v>
      </c>
      <c r="E8" s="7">
        <f>4*EXP(0.8*B8)-0.5*C8</f>
        <v>3</v>
      </c>
      <c r="F8" s="14">
        <f>C8+E8*(D8-B8)</f>
        <v>3.5</v>
      </c>
      <c r="G8" s="2">
        <f>(4/1.3)*(EXP(0.8*D8)-EXP(-0.5*D8))+2*EXP(-0.5*D8)</f>
        <v>3.7515213032808568</v>
      </c>
      <c r="H8" s="11">
        <f>(G8-F8)/G8</f>
        <v>6.7045148607017435E-2</v>
      </c>
      <c r="I8" s="5"/>
      <c r="J8" s="2">
        <f>A8</f>
        <v>0</v>
      </c>
      <c r="K8" s="12">
        <f>B8</f>
        <v>0</v>
      </c>
      <c r="L8" s="12">
        <f>L3</f>
        <v>2</v>
      </c>
      <c r="M8" s="12">
        <f>K8+0.5*(M3-K3)</f>
        <v>0.5</v>
      </c>
      <c r="N8" s="16">
        <f>4*EXP(0.8*K8)-0.5*L8</f>
        <v>3</v>
      </c>
      <c r="O8" s="7">
        <f>L8+N8*(M8-K8)</f>
        <v>3.5</v>
      </c>
      <c r="P8" s="7">
        <f>4*EXP(0.8*M8)-0.5*O8</f>
        <v>4.2172987905650814</v>
      </c>
      <c r="Q8" s="14">
        <f>L8+(N8+P8)/2*(M8-K8)</f>
        <v>3.8043246976412703</v>
      </c>
      <c r="R8" s="2">
        <f>(4/1.3)*(EXP(0.8*M8)-EXP(-0.5*M8))+2*EXP(-0.5*M8)</f>
        <v>3.7515213032808568</v>
      </c>
      <c r="S8" s="11">
        <f>(R8-Q8)/R8</f>
        <v>-1.4075195125304205E-2</v>
      </c>
      <c r="U8" s="12">
        <v>0</v>
      </c>
      <c r="V8" s="12">
        <f>B8</f>
        <v>0</v>
      </c>
      <c r="W8" s="12">
        <f>C8</f>
        <v>2</v>
      </c>
      <c r="X8" s="12">
        <f>D8</f>
        <v>0.5</v>
      </c>
      <c r="Y8" s="7">
        <f>4*EXP(0.8*V8)-0.5*W8</f>
        <v>3</v>
      </c>
      <c r="Z8" s="7">
        <f>V8+0.5*(X8-V8)</f>
        <v>0.25</v>
      </c>
      <c r="AA8" s="7">
        <f>W8+0.5*Y8*(X8-V8)</f>
        <v>2.75</v>
      </c>
      <c r="AB8" s="7">
        <f>4*EXP(0.8*Z8)-0.5*AA8</f>
        <v>3.5106110326406794</v>
      </c>
      <c r="AC8" s="7">
        <f>W8+0.5*AB8*(X8-V8)</f>
        <v>2.8776527581601696</v>
      </c>
      <c r="AD8" s="7">
        <f>4*EXP(0.8*Z8)-0.5*AC8</f>
        <v>3.4467846535605946</v>
      </c>
      <c r="AE8" s="7">
        <f>W8+AD8*(X8-V8)</f>
        <v>3.7233923267802975</v>
      </c>
      <c r="AF8" s="7">
        <f>4*EXP(0.8*X8)-0.5*AE8</f>
        <v>4.1056026271749326</v>
      </c>
      <c r="AG8" s="14">
        <f>W8+(Y8+2*AB8+2*AD8+AF8)/6*(X8-V8)</f>
        <v>3.7516994999647899</v>
      </c>
      <c r="AH8" s="2">
        <f>(4/1.3)*(EXP(0.8*X8)-EXP(-0.5*X8))+2*EXP(-0.5*X8)</f>
        <v>3.7515213032808568</v>
      </c>
      <c r="AI8" s="22">
        <f>(AH8-AG8)/AH8</f>
        <v>-4.7499845936450236E-5</v>
      </c>
    </row>
    <row r="9" spans="1:35" x14ac:dyDescent="0.2">
      <c r="A9" s="12">
        <f>A8+1</f>
        <v>1</v>
      </c>
      <c r="B9" s="12">
        <f>D8</f>
        <v>0.5</v>
      </c>
      <c r="C9" s="13">
        <f>F8</f>
        <v>3.5</v>
      </c>
      <c r="D9" s="12">
        <f>D8+(B9-B8)</f>
        <v>1</v>
      </c>
      <c r="E9" s="7">
        <f t="shared" ref="E9" si="20">4*EXP(0.8*B9)-0.5*C9</f>
        <v>4.2172987905650814</v>
      </c>
      <c r="F9" s="14">
        <f t="shared" ref="F9" si="21">C9+E9*(D9-B9)</f>
        <v>5.6086493952825407</v>
      </c>
      <c r="G9" s="2">
        <f t="shared" ref="G9" si="22">(4/1.3)*(EXP(0.8*D9)-EXP(-0.5*D9))+2*EXP(-0.5*D9)</f>
        <v>6.1946313772093724</v>
      </c>
      <c r="H9" s="11">
        <f t="shared" ref="H9" si="23">(G9-F9)/G9</f>
        <v>9.4595133470365023E-2</v>
      </c>
      <c r="I9" s="5"/>
      <c r="J9" s="2">
        <f t="shared" ref="J9" si="24">A9</f>
        <v>1</v>
      </c>
      <c r="K9" s="12">
        <f t="shared" ref="K9" si="25">B9</f>
        <v>0.5</v>
      </c>
      <c r="L9" s="13">
        <f>Q8</f>
        <v>3.8043246976412703</v>
      </c>
      <c r="M9" s="2">
        <f>M8+(K9-K8)</f>
        <v>1</v>
      </c>
      <c r="N9" s="7">
        <f>4*EXP(0.8*K9)-0.5*L9</f>
        <v>4.0651364417444462</v>
      </c>
      <c r="O9" s="7">
        <f>L9+N9*(M9-K9)</f>
        <v>5.8368929185134935</v>
      </c>
      <c r="P9" s="7">
        <f>4*EXP(0.8*M9)-0.5*O9</f>
        <v>5.9837172547131248</v>
      </c>
      <c r="Q9" s="14">
        <f>L9+(N9+P9)/2*(M9-K9)</f>
        <v>6.3165381217556629</v>
      </c>
      <c r="R9" s="2">
        <f>(4/1.3)*(EXP(0.8*M9)-EXP(-0.5*M9))+2*EXP(-0.5*M9)</f>
        <v>6.1946313772093724</v>
      </c>
      <c r="S9" s="11">
        <f t="shared" ref="S9" si="26">(R9-Q9)/R9</f>
        <v>-1.9679418697099035E-2</v>
      </c>
      <c r="U9" s="12">
        <f>U8+1</f>
        <v>1</v>
      </c>
      <c r="V9" s="12">
        <f t="shared" ref="V9:V11" si="27">B9</f>
        <v>0.5</v>
      </c>
      <c r="W9" s="13">
        <f>AG8</f>
        <v>3.7516994999647899</v>
      </c>
      <c r="X9" s="2">
        <f>X8+(V9-V8)</f>
        <v>1</v>
      </c>
      <c r="Y9" s="7">
        <f>4*EXP(0.8*V9)-0.5*W9</f>
        <v>4.0914490405826864</v>
      </c>
      <c r="Z9" s="7">
        <f t="shared" ref="Z9:Z11" si="28">V9+0.5*(X9-V9)</f>
        <v>0.75</v>
      </c>
      <c r="AA9" s="7">
        <f t="shared" ref="AA9:AA11" si="29">W9+0.5*Y9*(X9-V9)</f>
        <v>4.774561760110462</v>
      </c>
      <c r="AB9" s="7">
        <f t="shared" ref="AB9:AB11" si="30">4*EXP(0.8*Z9)-0.5*AA9</f>
        <v>4.9011943215068055</v>
      </c>
      <c r="AC9" s="7">
        <f t="shared" ref="AC9:AC11" si="31">W9+0.5*AB9*(X9-V9)</f>
        <v>4.9769980803414917</v>
      </c>
      <c r="AD9" s="7">
        <f t="shared" ref="AD9:AD11" si="32">4*EXP(0.8*Z9)-0.5*AC9</f>
        <v>4.7999761613912906</v>
      </c>
      <c r="AE9" s="7">
        <f t="shared" ref="AE9:AE11" si="33">W9+AD9*(X9-V9)</f>
        <v>6.1516875806604352</v>
      </c>
      <c r="AF9" s="7">
        <f t="shared" ref="AF9:AF11" si="34">4*EXP(0.8*X9)-0.5*AE9</f>
        <v>5.8263199236396535</v>
      </c>
      <c r="AG9" s="14">
        <f t="shared" ref="AG9:AG11" si="35">W9+(Y9+2*AB9+2*AD9+AF9)/6*(X9-V9)</f>
        <v>6.1950419941330015</v>
      </c>
      <c r="AH9" s="2">
        <f t="shared" ref="AH9:AH11" si="36">(4/1.3)*(EXP(0.8*X9)-EXP(-0.5*X9))+2*EXP(-0.5*X9)</f>
        <v>6.1946313772093724</v>
      </c>
      <c r="AI9" s="22">
        <f t="shared" ref="AI9:AI11" si="37">(AH9-AG9)/AH9</f>
        <v>-6.6285933516526971E-5</v>
      </c>
    </row>
    <row r="10" spans="1:35" x14ac:dyDescent="0.2">
      <c r="A10" s="12">
        <f t="shared" ref="A10:A15" si="38">A9+1</f>
        <v>2</v>
      </c>
      <c r="B10" s="12">
        <f t="shared" ref="B10:B15" si="39">D9</f>
        <v>1</v>
      </c>
      <c r="C10" s="13">
        <f t="shared" ref="C10:C15" si="40">F9</f>
        <v>5.6086493952825407</v>
      </c>
      <c r="D10" s="12">
        <f t="shared" ref="D10:D15" si="41">D9+(B10-B9)</f>
        <v>1.5</v>
      </c>
      <c r="E10" s="7">
        <f t="shared" ref="E10:E15" si="42">4*EXP(0.8*B10)-0.5*C10</f>
        <v>6.0978390163286011</v>
      </c>
      <c r="F10" s="14">
        <f t="shared" ref="F10:F15" si="43">C10+E10*(D10-B10)</f>
        <v>8.6575689034468404</v>
      </c>
      <c r="G10" s="2">
        <f t="shared" ref="G10:G15" si="44">(4/1.3)*(EXP(0.8*D10)-EXP(-0.5*D10))+2*EXP(-0.5*D10)</f>
        <v>9.7070419362375162</v>
      </c>
      <c r="H10" s="11">
        <f t="shared" ref="H10:H15" si="45">(G10-F10)/G10</f>
        <v>0.10811460789850623</v>
      </c>
      <c r="I10" s="5"/>
      <c r="J10" s="2">
        <f t="shared" ref="J10:J15" si="46">A10</f>
        <v>2</v>
      </c>
      <c r="K10" s="12">
        <f t="shared" ref="K10:K15" si="47">B10</f>
        <v>1</v>
      </c>
      <c r="L10" s="13">
        <f t="shared" ref="L10:L15" si="48">Q9</f>
        <v>6.3165381217556629</v>
      </c>
      <c r="M10" s="2">
        <f t="shared" ref="M10:M15" si="49">M9+(K10-K9)</f>
        <v>1.5</v>
      </c>
      <c r="N10" s="7">
        <f t="shared" ref="N10:N15" si="50">4*EXP(0.8*K10)-0.5*L10</f>
        <v>5.7438946530920401</v>
      </c>
      <c r="O10" s="7">
        <f t="shared" ref="O10:O15" si="51">L10+N10*(M10-K10)</f>
        <v>9.1884854483016838</v>
      </c>
      <c r="P10" s="7">
        <f t="shared" ref="P10:P15" si="52">4*EXP(0.8*M10)-0.5*O10</f>
        <v>8.6862249667953506</v>
      </c>
      <c r="Q10" s="14">
        <f t="shared" ref="Q10:Q15" si="53">L10+(N10+P10)/2*(M10-K10)</f>
        <v>9.924068026727511</v>
      </c>
      <c r="R10" s="2">
        <f t="shared" ref="R10:R15" si="54">(4/1.3)*(EXP(0.8*M10)-EXP(-0.5*M10))+2*EXP(-0.5*M10)</f>
        <v>9.7070419362375162</v>
      </c>
      <c r="S10" s="11">
        <f t="shared" ref="S10:S15" si="55">(R10-Q10)/R10</f>
        <v>-2.2357592757461069E-2</v>
      </c>
      <c r="U10" s="12">
        <f t="shared" ref="U10:U15" si="56">U9+1</f>
        <v>2</v>
      </c>
      <c r="V10" s="12">
        <f t="shared" si="27"/>
        <v>1</v>
      </c>
      <c r="W10" s="13">
        <f t="shared" ref="W10:W12" si="57">AG9</f>
        <v>6.1950419941330015</v>
      </c>
      <c r="X10" s="2">
        <f t="shared" ref="X10:X12" si="58">X9+(V10-V9)</f>
        <v>1.5</v>
      </c>
      <c r="Y10" s="7">
        <f>4*EXP(0.8*V10)-0.5*W10</f>
        <v>5.8046427169033707</v>
      </c>
      <c r="Z10" s="7">
        <f t="shared" si="28"/>
        <v>1.25</v>
      </c>
      <c r="AA10" s="7">
        <f t="shared" si="29"/>
        <v>7.646202673358844</v>
      </c>
      <c r="AB10" s="7">
        <f t="shared" si="30"/>
        <v>7.0500259771567588</v>
      </c>
      <c r="AC10" s="7">
        <f t="shared" si="31"/>
        <v>7.9575484884221908</v>
      </c>
      <c r="AD10" s="7">
        <f t="shared" si="32"/>
        <v>6.894353069625085</v>
      </c>
      <c r="AE10" s="7">
        <f t="shared" si="33"/>
        <v>9.6422185289455449</v>
      </c>
      <c r="AF10" s="7">
        <f t="shared" si="34"/>
        <v>8.4593584264734201</v>
      </c>
      <c r="AG10" s="14">
        <f t="shared" si="35"/>
        <v>9.7077719305447072</v>
      </c>
      <c r="AH10" s="2">
        <f t="shared" si="36"/>
        <v>9.7070419362375162</v>
      </c>
      <c r="AI10" s="22">
        <f t="shared" si="37"/>
        <v>-7.5202550064799119E-5</v>
      </c>
    </row>
    <row r="11" spans="1:35" x14ac:dyDescent="0.2">
      <c r="A11" s="12">
        <f t="shared" si="38"/>
        <v>3</v>
      </c>
      <c r="B11" s="12">
        <f t="shared" si="39"/>
        <v>1.5</v>
      </c>
      <c r="C11" s="13">
        <f t="shared" si="40"/>
        <v>8.6575689034468404</v>
      </c>
      <c r="D11" s="12">
        <f t="shared" si="41"/>
        <v>2</v>
      </c>
      <c r="E11" s="7">
        <f t="shared" si="42"/>
        <v>8.9516832392227723</v>
      </c>
      <c r="F11" s="14">
        <f t="shared" si="43"/>
        <v>13.133410523058227</v>
      </c>
      <c r="G11" s="2">
        <f t="shared" si="44"/>
        <v>14.843921907646489</v>
      </c>
      <c r="H11" s="11">
        <f t="shared" si="45"/>
        <v>0.1152331166406321</v>
      </c>
      <c r="I11" s="5"/>
      <c r="J11" s="2">
        <f t="shared" si="46"/>
        <v>3</v>
      </c>
      <c r="K11" s="12">
        <f t="shared" si="47"/>
        <v>1.5</v>
      </c>
      <c r="L11" s="13">
        <f t="shared" si="48"/>
        <v>9.924068026727511</v>
      </c>
      <c r="M11" s="2">
        <f t="shared" si="49"/>
        <v>2</v>
      </c>
      <c r="N11" s="7">
        <f t="shared" si="50"/>
        <v>8.318433677582437</v>
      </c>
      <c r="O11" s="7">
        <f t="shared" si="51"/>
        <v>14.083284865518729</v>
      </c>
      <c r="P11" s="7">
        <f t="shared" si="52"/>
        <v>12.770487264821096</v>
      </c>
      <c r="Q11" s="14">
        <f t="shared" si="53"/>
        <v>15.196298262328394</v>
      </c>
      <c r="R11" s="2">
        <f t="shared" si="54"/>
        <v>14.843921907646489</v>
      </c>
      <c r="S11" s="11">
        <f t="shared" si="55"/>
        <v>-2.3738763709096757E-2</v>
      </c>
      <c r="U11" s="12">
        <f t="shared" si="56"/>
        <v>3</v>
      </c>
      <c r="V11" s="12">
        <f t="shared" si="27"/>
        <v>1.5</v>
      </c>
      <c r="W11" s="13">
        <f t="shared" si="57"/>
        <v>9.7077719305447072</v>
      </c>
      <c r="X11" s="2">
        <f t="shared" si="58"/>
        <v>2</v>
      </c>
      <c r="Y11" s="7">
        <f>4*EXP(0.8*V11)-0.5*W11</f>
        <v>8.426581725673838</v>
      </c>
      <c r="Z11" s="7">
        <f t="shared" si="28"/>
        <v>1.75</v>
      </c>
      <c r="AA11" s="7">
        <f t="shared" si="29"/>
        <v>11.814417361963166</v>
      </c>
      <c r="AB11" s="7">
        <f t="shared" si="30"/>
        <v>10.313591186397119</v>
      </c>
      <c r="AC11" s="7">
        <f t="shared" si="31"/>
        <v>12.286169727143987</v>
      </c>
      <c r="AD11" s="7">
        <f t="shared" si="32"/>
        <v>10.077715003806709</v>
      </c>
      <c r="AE11" s="7">
        <f t="shared" si="33"/>
        <v>14.746629432448062</v>
      </c>
      <c r="AF11" s="7">
        <f t="shared" si="34"/>
        <v>12.43881498135643</v>
      </c>
      <c r="AG11" s="14">
        <f t="shared" si="35"/>
        <v>14.845106021164534</v>
      </c>
      <c r="AH11" s="2">
        <f t="shared" si="36"/>
        <v>14.843921907646489</v>
      </c>
      <c r="AI11" s="22">
        <f t="shared" si="37"/>
        <v>-7.977093421887853E-5</v>
      </c>
    </row>
    <row r="12" spans="1:35" x14ac:dyDescent="0.2">
      <c r="A12" s="12">
        <f t="shared" si="38"/>
        <v>4</v>
      </c>
      <c r="B12" s="12">
        <f t="shared" si="39"/>
        <v>2</v>
      </c>
      <c r="C12" s="13">
        <f t="shared" si="40"/>
        <v>13.133410523058227</v>
      </c>
      <c r="D12" s="12">
        <f t="shared" si="41"/>
        <v>2.5</v>
      </c>
      <c r="E12" s="7">
        <f t="shared" si="42"/>
        <v>13.245424436051346</v>
      </c>
      <c r="F12" s="14">
        <f t="shared" si="43"/>
        <v>19.7561227410839</v>
      </c>
      <c r="G12" s="2">
        <f t="shared" si="44"/>
        <v>22.427013600091023</v>
      </c>
      <c r="H12" s="11">
        <f t="shared" si="45"/>
        <v>0.11909257766697404</v>
      </c>
      <c r="J12" s="2">
        <f t="shared" si="46"/>
        <v>4</v>
      </c>
      <c r="K12" s="12">
        <f t="shared" si="47"/>
        <v>2</v>
      </c>
      <c r="L12" s="13">
        <f t="shared" si="48"/>
        <v>15.196298262328394</v>
      </c>
      <c r="M12" s="2">
        <f t="shared" si="49"/>
        <v>2.5</v>
      </c>
      <c r="N12" s="7">
        <f t="shared" si="50"/>
        <v>12.213980566416263</v>
      </c>
      <c r="O12" s="7">
        <f t="shared" si="51"/>
        <v>21.303288545536525</v>
      </c>
      <c r="P12" s="7">
        <f t="shared" si="52"/>
        <v>18.904580122954339</v>
      </c>
      <c r="Q12" s="14">
        <f t="shared" si="53"/>
        <v>22.975938434671043</v>
      </c>
      <c r="R12" s="2">
        <f t="shared" si="54"/>
        <v>22.427013600091023</v>
      </c>
      <c r="S12" s="11">
        <f t="shared" si="55"/>
        <v>-2.44760557231656E-2</v>
      </c>
      <c r="U12" s="12">
        <f t="shared" si="56"/>
        <v>4</v>
      </c>
      <c r="V12" s="12">
        <f t="shared" ref="V12:V15" si="59">B12</f>
        <v>2</v>
      </c>
      <c r="W12" s="13">
        <f t="shared" si="57"/>
        <v>14.845106021164534</v>
      </c>
      <c r="X12" s="2">
        <f t="shared" si="58"/>
        <v>2.5</v>
      </c>
      <c r="Y12" s="7">
        <f t="shared" ref="Y12:Y15" si="60">4*EXP(0.8*V12)-0.5*W12</f>
        <v>12.389576686998193</v>
      </c>
      <c r="Z12" s="7">
        <f t="shared" ref="Z12:Z15" si="61">V12+0.5*(X12-V12)</f>
        <v>2.25</v>
      </c>
      <c r="AA12" s="7">
        <f t="shared" ref="AA12:AA15" si="62">W12+0.5*Y12*(X12-V12)</f>
        <v>17.942500192914082</v>
      </c>
      <c r="AB12" s="7">
        <f t="shared" ref="AB12:AB15" si="63">4*EXP(0.8*Z12)-0.5*AA12</f>
        <v>15.227339761194745</v>
      </c>
      <c r="AC12" s="7">
        <f t="shared" ref="AC12:AC15" si="64">W12+0.5*AB12*(X12-V12)</f>
        <v>18.651940961463222</v>
      </c>
      <c r="AD12" s="7">
        <f t="shared" ref="AD12:AD15" si="65">4*EXP(0.8*Z12)-0.5*AC12</f>
        <v>14.872619376920175</v>
      </c>
      <c r="AE12" s="7">
        <f t="shared" ref="AE12:AE15" si="66">W12+AD12*(X12-V12)</f>
        <v>22.281415709624621</v>
      </c>
      <c r="AF12" s="7">
        <f t="shared" ref="AF12:AF15" si="67">4*EXP(0.8*X12)-0.5*AE12</f>
        <v>18.415516540910289</v>
      </c>
      <c r="AG12" s="14">
        <f t="shared" ref="AG12:AG15" si="68">W12+(Y12+2*AB12+2*AD12+AF12)/6*(X12-V12)</f>
        <v>22.428856979842728</v>
      </c>
      <c r="AH12" s="2">
        <f t="shared" ref="AH12:AH15" si="69">(4/1.3)*(EXP(0.8*X12)-EXP(-0.5*X12))+2*EXP(-0.5*X12)</f>
        <v>22.427013600091023</v>
      </c>
      <c r="AI12" s="22">
        <f t="shared" ref="AI12:AI15" si="70">(AH12-AG12)/AH12</f>
        <v>-8.2194615144715757E-5</v>
      </c>
    </row>
    <row r="13" spans="1:35" x14ac:dyDescent="0.2">
      <c r="A13" s="12">
        <f t="shared" si="38"/>
        <v>5</v>
      </c>
      <c r="B13" s="12">
        <f t="shared" si="39"/>
        <v>2.5</v>
      </c>
      <c r="C13" s="13">
        <f t="shared" si="40"/>
        <v>19.7561227410839</v>
      </c>
      <c r="D13" s="12">
        <f t="shared" si="41"/>
        <v>3</v>
      </c>
      <c r="E13" s="7">
        <f t="shared" si="42"/>
        <v>19.678163025180652</v>
      </c>
      <c r="F13" s="14">
        <f t="shared" si="43"/>
        <v>29.595204253674225</v>
      </c>
      <c r="G13" s="2">
        <f t="shared" si="44"/>
        <v>33.677171767968169</v>
      </c>
      <c r="H13" s="11">
        <f t="shared" si="45"/>
        <v>0.12120873873905531</v>
      </c>
      <c r="J13" s="2">
        <f t="shared" si="46"/>
        <v>5</v>
      </c>
      <c r="K13" s="12">
        <f t="shared" si="47"/>
        <v>2.5</v>
      </c>
      <c r="L13" s="13">
        <f t="shared" si="48"/>
        <v>22.975938434671043</v>
      </c>
      <c r="M13" s="2">
        <f t="shared" si="49"/>
        <v>3</v>
      </c>
      <c r="N13" s="7">
        <f t="shared" si="50"/>
        <v>18.06825517838708</v>
      </c>
      <c r="O13" s="7">
        <f t="shared" si="51"/>
        <v>32.010066023864582</v>
      </c>
      <c r="P13" s="7">
        <f t="shared" si="52"/>
        <v>28.087672510634128</v>
      </c>
      <c r="Q13" s="14">
        <f t="shared" si="53"/>
        <v>34.514920356926346</v>
      </c>
      <c r="R13" s="2">
        <f t="shared" si="54"/>
        <v>33.677171767968169</v>
      </c>
      <c r="S13" s="11">
        <f t="shared" si="55"/>
        <v>-2.4875859372341862E-2</v>
      </c>
      <c r="U13" s="12">
        <f t="shared" si="56"/>
        <v>5</v>
      </c>
      <c r="V13" s="12">
        <f t="shared" si="59"/>
        <v>2.5</v>
      </c>
      <c r="W13" s="13">
        <f t="shared" ref="W13:W15" si="71">AG12</f>
        <v>22.428856979842728</v>
      </c>
      <c r="X13" s="2">
        <f t="shared" ref="X13:X15" si="72">X12+(V13-V12)</f>
        <v>3</v>
      </c>
      <c r="Y13" s="7">
        <f t="shared" si="60"/>
        <v>18.341795905801238</v>
      </c>
      <c r="Z13" s="7">
        <f t="shared" si="61"/>
        <v>2.75</v>
      </c>
      <c r="AA13" s="7">
        <f t="shared" si="62"/>
        <v>27.014305956293036</v>
      </c>
      <c r="AB13" s="7">
        <f t="shared" si="63"/>
        <v>22.59290101958997</v>
      </c>
      <c r="AC13" s="7">
        <f t="shared" si="64"/>
        <v>28.077082234740221</v>
      </c>
      <c r="AD13" s="7">
        <f t="shared" si="65"/>
        <v>22.061512880366379</v>
      </c>
      <c r="AE13" s="7">
        <f t="shared" si="66"/>
        <v>33.459613420025917</v>
      </c>
      <c r="AF13" s="7">
        <f t="shared" si="67"/>
        <v>27.36289881255346</v>
      </c>
      <c r="AG13" s="14">
        <f t="shared" si="68"/>
        <v>33.679983856365013</v>
      </c>
      <c r="AH13" s="2">
        <f t="shared" si="69"/>
        <v>33.677171767968169</v>
      </c>
      <c r="AI13" s="22">
        <f t="shared" si="70"/>
        <v>-8.3501322979823495E-5</v>
      </c>
    </row>
    <row r="14" spans="1:35" x14ac:dyDescent="0.2">
      <c r="A14" s="12">
        <f t="shared" si="38"/>
        <v>6</v>
      </c>
      <c r="B14" s="12">
        <f t="shared" si="39"/>
        <v>3</v>
      </c>
      <c r="C14" s="13">
        <f t="shared" si="40"/>
        <v>29.595204253674225</v>
      </c>
      <c r="D14" s="12">
        <f t="shared" si="41"/>
        <v>3.5</v>
      </c>
      <c r="E14" s="7">
        <f t="shared" si="42"/>
        <v>29.295103395729306</v>
      </c>
      <c r="F14" s="14">
        <f t="shared" si="43"/>
        <v>44.242755951538882</v>
      </c>
      <c r="G14" s="2">
        <f t="shared" si="44"/>
        <v>50.411771971967376</v>
      </c>
      <c r="H14" s="11">
        <f t="shared" si="45"/>
        <v>0.12237252885811903</v>
      </c>
      <c r="J14" s="2">
        <f t="shared" si="46"/>
        <v>6</v>
      </c>
      <c r="K14" s="12">
        <f t="shared" si="47"/>
        <v>3</v>
      </c>
      <c r="L14" s="13">
        <f t="shared" si="48"/>
        <v>34.514920356926346</v>
      </c>
      <c r="M14" s="2">
        <f t="shared" si="49"/>
        <v>3.5</v>
      </c>
      <c r="N14" s="7">
        <f t="shared" si="50"/>
        <v>26.835245344103246</v>
      </c>
      <c r="O14" s="7">
        <f t="shared" si="51"/>
        <v>47.932543028977967</v>
      </c>
      <c r="P14" s="7">
        <f t="shared" si="52"/>
        <v>41.812315569899241</v>
      </c>
      <c r="Q14" s="14">
        <f t="shared" si="53"/>
        <v>51.676810585426963</v>
      </c>
      <c r="R14" s="2">
        <f t="shared" si="54"/>
        <v>50.411771971967376</v>
      </c>
      <c r="S14" s="11">
        <f t="shared" si="55"/>
        <v>-2.5094111235824869E-2</v>
      </c>
      <c r="U14" s="12">
        <f t="shared" si="56"/>
        <v>6</v>
      </c>
      <c r="V14" s="12">
        <f t="shared" si="59"/>
        <v>3</v>
      </c>
      <c r="W14" s="13">
        <f t="shared" si="71"/>
        <v>33.679983856365013</v>
      </c>
      <c r="X14" s="2">
        <f t="shared" si="72"/>
        <v>3.5</v>
      </c>
      <c r="Y14" s="7">
        <f t="shared" si="60"/>
        <v>27.252713594383913</v>
      </c>
      <c r="Z14" s="7">
        <f t="shared" si="61"/>
        <v>3.25</v>
      </c>
      <c r="AA14" s="7">
        <f t="shared" si="62"/>
        <v>40.493162254960993</v>
      </c>
      <c r="AB14" s="7">
        <f t="shared" si="63"/>
        <v>33.60837101252627</v>
      </c>
      <c r="AC14" s="7">
        <f t="shared" si="64"/>
        <v>42.082076609496582</v>
      </c>
      <c r="AD14" s="7">
        <f t="shared" si="65"/>
        <v>32.813913835258475</v>
      </c>
      <c r="AE14" s="7">
        <f t="shared" si="66"/>
        <v>50.08694077399425</v>
      </c>
      <c r="AF14" s="7">
        <f t="shared" si="67"/>
        <v>40.735116697391092</v>
      </c>
      <c r="AG14" s="14">
        <f t="shared" si="68"/>
        <v>50.416017188643721</v>
      </c>
      <c r="AH14" s="2">
        <f t="shared" si="69"/>
        <v>50.411771971967376</v>
      </c>
      <c r="AI14" s="22">
        <f t="shared" si="70"/>
        <v>-8.4210820415239822E-5</v>
      </c>
    </row>
    <row r="15" spans="1:35" x14ac:dyDescent="0.2">
      <c r="A15" s="12">
        <f t="shared" si="38"/>
        <v>7</v>
      </c>
      <c r="B15" s="12">
        <f t="shared" si="39"/>
        <v>3.5</v>
      </c>
      <c r="C15" s="13">
        <f t="shared" si="40"/>
        <v>44.242755951538882</v>
      </c>
      <c r="D15" s="12">
        <f t="shared" si="41"/>
        <v>4</v>
      </c>
      <c r="E15" s="7">
        <f t="shared" si="42"/>
        <v>43.65720910861878</v>
      </c>
      <c r="F15" s="14">
        <f t="shared" si="43"/>
        <v>66.071360505848276</v>
      </c>
      <c r="G15" s="2">
        <f t="shared" si="44"/>
        <v>75.338962609158571</v>
      </c>
      <c r="H15" s="11">
        <f t="shared" si="45"/>
        <v>0.12301207479307236</v>
      </c>
      <c r="J15" s="2">
        <f t="shared" si="46"/>
        <v>7</v>
      </c>
      <c r="K15" s="12">
        <f t="shared" si="47"/>
        <v>3.5</v>
      </c>
      <c r="L15" s="13">
        <f t="shared" si="48"/>
        <v>51.676810585426963</v>
      </c>
      <c r="M15" s="2">
        <f t="shared" si="49"/>
        <v>4</v>
      </c>
      <c r="N15" s="7">
        <f t="shared" si="50"/>
        <v>39.940181791674739</v>
      </c>
      <c r="O15" s="7">
        <f t="shared" si="51"/>
        <v>71.646901481264337</v>
      </c>
      <c r="P15" s="7">
        <f t="shared" si="52"/>
        <v>62.306670047805241</v>
      </c>
      <c r="Q15" s="14">
        <f t="shared" si="53"/>
        <v>77.238523545296957</v>
      </c>
      <c r="R15" s="2">
        <f t="shared" si="54"/>
        <v>75.338962609158571</v>
      </c>
      <c r="S15" s="11">
        <f t="shared" si="55"/>
        <v>-2.5213526578443564E-2</v>
      </c>
      <c r="U15" s="12">
        <f t="shared" si="56"/>
        <v>7</v>
      </c>
      <c r="V15" s="12">
        <f t="shared" si="59"/>
        <v>3.5</v>
      </c>
      <c r="W15" s="13">
        <f t="shared" si="71"/>
        <v>50.416017188643721</v>
      </c>
      <c r="X15" s="2">
        <f t="shared" si="72"/>
        <v>4</v>
      </c>
      <c r="Y15" s="7">
        <f t="shared" si="60"/>
        <v>40.57057849006636</v>
      </c>
      <c r="Z15" s="7">
        <f t="shared" si="61"/>
        <v>3.75</v>
      </c>
      <c r="AA15" s="7">
        <f t="shared" si="62"/>
        <v>60.558661811160313</v>
      </c>
      <c r="AB15" s="7">
        <f t="shared" si="63"/>
        <v>50.062816787170519</v>
      </c>
      <c r="AC15" s="7">
        <f t="shared" si="64"/>
        <v>62.931721385436347</v>
      </c>
      <c r="AD15" s="7">
        <f t="shared" si="65"/>
        <v>48.876287000032498</v>
      </c>
      <c r="AE15" s="7">
        <f t="shared" si="66"/>
        <v>74.854160688659974</v>
      </c>
      <c r="AF15" s="7">
        <f t="shared" si="67"/>
        <v>60.703040444107423</v>
      </c>
      <c r="AG15" s="14">
        <f t="shared" si="68"/>
        <v>75.345336064358705</v>
      </c>
      <c r="AH15" s="2">
        <f t="shared" si="69"/>
        <v>75.338962609158571</v>
      </c>
      <c r="AI15" s="22">
        <f t="shared" si="70"/>
        <v>-8.4597066105058903E-5</v>
      </c>
    </row>
    <row r="16" spans="1:35" x14ac:dyDescent="0.2">
      <c r="B16" s="12"/>
      <c r="C16" s="13"/>
      <c r="D16" s="12"/>
      <c r="F16" s="14"/>
      <c r="G16" s="2"/>
      <c r="H16" s="11"/>
      <c r="J16" s="2"/>
      <c r="K16" s="11"/>
      <c r="U16" s="2"/>
      <c r="V16" s="11"/>
    </row>
    <row r="17" spans="1:35" x14ac:dyDescent="0.2">
      <c r="A17" s="2">
        <v>0</v>
      </c>
      <c r="B17" s="12">
        <f>B3</f>
        <v>0</v>
      </c>
      <c r="C17" s="12">
        <f>C8</f>
        <v>2</v>
      </c>
      <c r="D17" s="12">
        <f>B17+0.5*(D8-B8)</f>
        <v>0.25</v>
      </c>
      <c r="E17" s="7">
        <f>4*EXP(0.8*B17)-0.5*C17</f>
        <v>3</v>
      </c>
      <c r="F17" s="14">
        <f>C17+E17*(D17-B17)</f>
        <v>2.75</v>
      </c>
      <c r="G17" s="2">
        <f>(4/1.3)*(EXP(0.8*D17)-EXP(-0.5*D17))+2*EXP(-0.5*D17)</f>
        <v>2.8077810530940353</v>
      </c>
      <c r="H17" s="11">
        <f>(G17-F17)/G17</f>
        <v>2.0578902699825329E-2</v>
      </c>
      <c r="I17" s="5"/>
      <c r="J17" s="2">
        <f>A17</f>
        <v>0</v>
      </c>
      <c r="K17" s="12">
        <f>K3</f>
        <v>0</v>
      </c>
      <c r="L17" s="12">
        <f>L8</f>
        <v>2</v>
      </c>
      <c r="M17" s="12">
        <f>K17+0.5*(M8-K8)</f>
        <v>0.25</v>
      </c>
      <c r="N17" s="16">
        <f>4*EXP(0.8*K17)-0.5*L17</f>
        <v>3</v>
      </c>
      <c r="O17" s="7">
        <f>L17+N17*(M17-K17)</f>
        <v>2.75</v>
      </c>
      <c r="P17" s="7">
        <f>4*EXP(0.8*M17)-0.5*O17</f>
        <v>3.5106110326406794</v>
      </c>
      <c r="Q17" s="14">
        <f>L17+(N17+P17)/2*(M17-K17)</f>
        <v>2.8138263790800848</v>
      </c>
      <c r="R17" s="2">
        <f>(4/1.3)*(EXP(0.8*M17)-EXP(-0.5*M17))+2*EXP(-0.5*M17)</f>
        <v>2.8077810530940353</v>
      </c>
      <c r="S17" s="11">
        <f>(R17-Q17)/R17</f>
        <v>-2.1530617493796095E-3</v>
      </c>
      <c r="U17" s="12">
        <v>0</v>
      </c>
      <c r="V17" s="12">
        <f>V3</f>
        <v>0</v>
      </c>
      <c r="W17" s="12">
        <f>W8</f>
        <v>2</v>
      </c>
      <c r="X17" s="12">
        <f>V17+0.5*(X8-V8)</f>
        <v>0.25</v>
      </c>
      <c r="Y17" s="7">
        <f>4*EXP(0.8*V17)-0.5*W17</f>
        <v>3</v>
      </c>
      <c r="Z17" s="7">
        <f>V17+0.5*(X17-V17)</f>
        <v>0.125</v>
      </c>
      <c r="AA17" s="7">
        <f>W17+0.5*Y17*(X17-V17)</f>
        <v>2.375</v>
      </c>
      <c r="AB17" s="7">
        <f>4*EXP(0.8*Z17)-0.5*AA17</f>
        <v>3.2331836723025908</v>
      </c>
      <c r="AC17" s="7">
        <f>W17+0.5*AB17*(X17-V17)</f>
        <v>2.4041479590378239</v>
      </c>
      <c r="AD17" s="7">
        <f>4*EXP(0.8*Z17)-0.5*AC17</f>
        <v>3.2186096927836791</v>
      </c>
      <c r="AE17" s="7">
        <f>W17+AD17*(X17-V17)</f>
        <v>2.80465242319592</v>
      </c>
      <c r="AF17" s="7">
        <f>4*EXP(0.8*X17)-0.5*AE17</f>
        <v>3.4832848210427194</v>
      </c>
      <c r="AG17" s="14">
        <f>W17+(Y17+2*AB17+2*AD17+AF17)/6*(X17-V17)</f>
        <v>2.8077863146339692</v>
      </c>
      <c r="AH17" s="2">
        <f>(4/1.3)*(EXP(0.8*X17)-EXP(-0.5*X17))+2*EXP(-0.5*X17)</f>
        <v>2.8077810530940353</v>
      </c>
      <c r="AI17" s="22">
        <f>(AH17-AG17)/AH17</f>
        <v>-1.8739138965864515E-6</v>
      </c>
    </row>
    <row r="18" spans="1:35" x14ac:dyDescent="0.2">
      <c r="A18" s="12">
        <f>A17+1</f>
        <v>1</v>
      </c>
      <c r="B18" s="12">
        <f>D17</f>
        <v>0.25</v>
      </c>
      <c r="C18" s="13">
        <f>F17</f>
        <v>2.75</v>
      </c>
      <c r="D18" s="12">
        <f>D17+(B18-B17)</f>
        <v>0.5</v>
      </c>
      <c r="E18" s="7">
        <f t="shared" ref="E18" si="73">4*EXP(0.8*B18)-0.5*C18</f>
        <v>3.5106110326406794</v>
      </c>
      <c r="F18" s="14">
        <f t="shared" ref="F18" si="74">C18+E18*(D18-B18)</f>
        <v>3.6276527581601696</v>
      </c>
      <c r="G18" s="2">
        <f t="shared" ref="G18" si="75">(4/1.3)*(EXP(0.8*D18)-EXP(-0.5*D18))+2*EXP(-0.5*D18)</f>
        <v>3.7515213032808568</v>
      </c>
      <c r="H18" s="11">
        <f t="shared" ref="H18" si="76">(G18-F18)/G18</f>
        <v>3.3018217172953029E-2</v>
      </c>
      <c r="I18" s="5"/>
      <c r="J18" s="2">
        <f t="shared" ref="J18" si="77">A18</f>
        <v>1</v>
      </c>
      <c r="K18" s="12">
        <f t="shared" ref="K18" si="78">B18</f>
        <v>0.25</v>
      </c>
      <c r="L18" s="13">
        <f>Q17</f>
        <v>2.8138263790800848</v>
      </c>
      <c r="M18" s="2">
        <f>M17+(K18-K17)</f>
        <v>0.5</v>
      </c>
      <c r="N18" s="7">
        <f>4*EXP(0.8*K18)-0.5*L18</f>
        <v>3.4786978431006368</v>
      </c>
      <c r="O18" s="7">
        <f>L18+N18*(M18-K18)</f>
        <v>3.683500839855244</v>
      </c>
      <c r="P18" s="7">
        <f>4*EXP(0.8*M18)-0.5*O18</f>
        <v>4.1255483706374596</v>
      </c>
      <c r="Q18" s="14">
        <f>L18+(N18+P18)/2*(M18-K18)</f>
        <v>3.764357155797347</v>
      </c>
      <c r="R18" s="2">
        <f>(4/1.3)*(EXP(0.8*M18)-EXP(-0.5*M18))+2*EXP(-0.5*M18)</f>
        <v>3.7515213032808568</v>
      </c>
      <c r="S18" s="11">
        <f t="shared" ref="S18" si="79">(R18-Q18)/R18</f>
        <v>-3.421505964864107E-3</v>
      </c>
      <c r="U18" s="12">
        <f>U17+1</f>
        <v>1</v>
      </c>
      <c r="V18" s="12">
        <f t="shared" ref="V18" si="80">B18</f>
        <v>0.25</v>
      </c>
      <c r="W18" s="13">
        <f>AG17</f>
        <v>2.8077863146339692</v>
      </c>
      <c r="X18" s="2">
        <f>X17+(V18-V17)</f>
        <v>0.5</v>
      </c>
      <c r="Y18" s="7">
        <f>4*EXP(0.8*V18)-0.5*W18</f>
        <v>3.481717875323695</v>
      </c>
      <c r="Z18" s="7">
        <f t="shared" ref="Z18" si="81">V18+0.5*(X18-V18)</f>
        <v>0.375</v>
      </c>
      <c r="AA18" s="7">
        <f t="shared" ref="AA18" si="82">W18+0.5*Y18*(X18-V18)</f>
        <v>3.2430010490494312</v>
      </c>
      <c r="AB18" s="7">
        <f t="shared" ref="AB18" si="83">4*EXP(0.8*Z18)-0.5*AA18</f>
        <v>3.7779347057792974</v>
      </c>
      <c r="AC18" s="7">
        <f t="shared" ref="AC18" si="84">W18+0.5*AB18*(X18-V18)</f>
        <v>3.2800281528563815</v>
      </c>
      <c r="AD18" s="7">
        <f t="shared" ref="AD18" si="85">4*EXP(0.8*Z18)-0.5*AC18</f>
        <v>3.759421153875822</v>
      </c>
      <c r="AE18" s="7">
        <f t="shared" ref="AE18" si="86">W18+AD18*(X18-V18)</f>
        <v>3.7476416031029247</v>
      </c>
      <c r="AF18" s="7">
        <f t="shared" ref="AF18" si="87">4*EXP(0.8*X18)-0.5*AE18</f>
        <v>4.0934779890136195</v>
      </c>
      <c r="AG18" s="14">
        <f t="shared" ref="AG18" si="88">W18+(Y18+2*AB18+2*AD18+AF18)/6*(X18-V18)</f>
        <v>3.7515324639526173</v>
      </c>
      <c r="AH18" s="2">
        <f t="shared" ref="AH18" si="89">(4/1.3)*(EXP(0.8*X18)-EXP(-0.5*X18))+2*EXP(-0.5*X18)</f>
        <v>3.7515213032808568</v>
      </c>
      <c r="AI18" s="22">
        <f t="shared" ref="AI18" si="90">(AH18-AG18)/AH18</f>
        <v>-2.9749722468017652E-6</v>
      </c>
    </row>
    <row r="19" spans="1:35" x14ac:dyDescent="0.2">
      <c r="A19" s="12">
        <f t="shared" ref="A19:A28" si="91">A18+1</f>
        <v>2</v>
      </c>
      <c r="B19" s="12">
        <f t="shared" ref="B19:B28" si="92">D18</f>
        <v>0.5</v>
      </c>
      <c r="C19" s="13">
        <f t="shared" ref="C19:C28" si="93">F18</f>
        <v>3.6276527581601696</v>
      </c>
      <c r="D19" s="12">
        <f t="shared" ref="D19:D28" si="94">D18+(B19-B18)</f>
        <v>0.75</v>
      </c>
      <c r="E19" s="7">
        <f t="shared" ref="E19:E28" si="95">4*EXP(0.8*B19)-0.5*C19</f>
        <v>4.1534724114849961</v>
      </c>
      <c r="F19" s="14">
        <f t="shared" ref="F19:F28" si="96">C19+E19*(D19-B19)</f>
        <v>4.6660208610314182</v>
      </c>
      <c r="G19" s="2">
        <f t="shared" ref="G19:G28" si="97">(4/1.3)*(EXP(0.8*D19)-EXP(-0.5*D19))+2*EXP(-0.5*D19)</f>
        <v>4.8663617009651343</v>
      </c>
      <c r="H19" s="11">
        <f t="shared" ref="H19:H28" si="98">(G19-F19)/G19</f>
        <v>4.116850580465134E-2</v>
      </c>
      <c r="I19" s="5"/>
      <c r="J19" s="2">
        <f t="shared" ref="J19:J28" si="99">A19</f>
        <v>2</v>
      </c>
      <c r="K19" s="12">
        <f t="shared" ref="K19:K28" si="100">B19</f>
        <v>0.5</v>
      </c>
      <c r="L19" s="13">
        <f t="shared" ref="L19:L28" si="101">Q18</f>
        <v>3.764357155797347</v>
      </c>
      <c r="M19" s="2">
        <f t="shared" ref="M19:M28" si="102">M18+(K19-K18)</f>
        <v>0.75</v>
      </c>
      <c r="N19" s="7">
        <f t="shared" ref="N19:N28" si="103">4*EXP(0.8*K19)-0.5*L19</f>
        <v>4.0851202126664079</v>
      </c>
      <c r="O19" s="7">
        <f t="shared" ref="O19:O28" si="104">L19+N19*(M19-K19)</f>
        <v>4.7856372089639487</v>
      </c>
      <c r="P19" s="7">
        <f t="shared" ref="P19:P28" si="105">4*EXP(0.8*M19)-0.5*O19</f>
        <v>4.8956565970800625</v>
      </c>
      <c r="Q19" s="14">
        <f t="shared" ref="Q19:Q28" si="106">L19+(N19+P19)/2*(M19-K19)</f>
        <v>4.8869542570156561</v>
      </c>
      <c r="R19" s="2">
        <f t="shared" ref="R19:R28" si="107">(4/1.3)*(EXP(0.8*M19)-EXP(-0.5*M19))+2*EXP(-0.5*M19)</f>
        <v>4.8663617009651343</v>
      </c>
      <c r="S19" s="11">
        <f t="shared" ref="S19:S28" si="108">(R19-Q19)/R19</f>
        <v>-4.2316123042061829E-3</v>
      </c>
      <c r="U19" s="12">
        <f t="shared" ref="U19:U28" si="109">U18+1</f>
        <v>2</v>
      </c>
      <c r="V19" s="12">
        <f t="shared" ref="V19:V28" si="110">B19</f>
        <v>0.5</v>
      </c>
      <c r="W19" s="13">
        <f t="shared" ref="W19:W28" si="111">AG18</f>
        <v>3.7515324639526173</v>
      </c>
      <c r="X19" s="2">
        <f t="shared" ref="X19:X28" si="112">X18+(V19-V18)</f>
        <v>0.75</v>
      </c>
      <c r="Y19" s="7">
        <f t="shared" ref="Y19:Y28" si="113">4*EXP(0.8*V19)-0.5*W19</f>
        <v>4.0915325585887725</v>
      </c>
      <c r="Z19" s="7">
        <f t="shared" ref="Z19:Z28" si="114">V19+0.5*(X19-V19)</f>
        <v>0.625</v>
      </c>
      <c r="AA19" s="7">
        <f t="shared" ref="AA19:AA28" si="115">W19+0.5*Y19*(X19-V19)</f>
        <v>4.2629740337762136</v>
      </c>
      <c r="AB19" s="7">
        <f t="shared" ref="AB19:AB28" si="116">4*EXP(0.8*Z19)-0.5*AA19</f>
        <v>4.463398065912406</v>
      </c>
      <c r="AC19" s="7">
        <f t="shared" ref="AC19:AC28" si="117">W19+0.5*AB19*(X19-V19)</f>
        <v>4.3094572221916678</v>
      </c>
      <c r="AD19" s="7">
        <f t="shared" ref="AD19:AD28" si="118">4*EXP(0.8*Z19)-0.5*AC19</f>
        <v>4.4401564717046789</v>
      </c>
      <c r="AE19" s="7">
        <f t="shared" ref="AE19:AE28" si="119">W19+AD19*(X19-V19)</f>
        <v>4.8615715818787866</v>
      </c>
      <c r="AF19" s="7">
        <f t="shared" ref="AF19:AF28" si="120">4*EXP(0.8*X19)-0.5*AE19</f>
        <v>4.8576894106226431</v>
      </c>
      <c r="AG19" s="14">
        <f t="shared" ref="AG19:AG28" si="121">W19+(Y19+2*AB19+2*AD19+AF19)/6*(X19-V19)</f>
        <v>4.8663795908045167</v>
      </c>
      <c r="AH19" s="2">
        <f t="shared" ref="AH19:AH28" si="122">(4/1.3)*(EXP(0.8*X19)-EXP(-0.5*X19))+2*EXP(-0.5*X19)</f>
        <v>4.8663617009651343</v>
      </c>
      <c r="AI19" s="22">
        <f t="shared" ref="AI19:AI28" si="123">(AH19-AG19)/AH19</f>
        <v>-3.6762247612598384E-6</v>
      </c>
    </row>
    <row r="20" spans="1:35" x14ac:dyDescent="0.2">
      <c r="A20" s="12">
        <f t="shared" si="91"/>
        <v>3</v>
      </c>
      <c r="B20" s="12">
        <f t="shared" si="92"/>
        <v>0.75</v>
      </c>
      <c r="C20" s="13">
        <f t="shared" si="93"/>
        <v>4.6660208610314182</v>
      </c>
      <c r="D20" s="12">
        <f t="shared" si="94"/>
        <v>1</v>
      </c>
      <c r="E20" s="7">
        <f t="shared" si="95"/>
        <v>4.9554647710463273</v>
      </c>
      <c r="F20" s="14">
        <f t="shared" si="96"/>
        <v>5.9048870537929998</v>
      </c>
      <c r="G20" s="2">
        <f t="shared" si="97"/>
        <v>6.1946313772093724</v>
      </c>
      <c r="H20" s="11">
        <f t="shared" si="98"/>
        <v>4.6773456848839948E-2</v>
      </c>
      <c r="I20" s="5"/>
      <c r="J20" s="2">
        <f t="shared" si="99"/>
        <v>3</v>
      </c>
      <c r="K20" s="12">
        <f t="shared" si="100"/>
        <v>0.75</v>
      </c>
      <c r="L20" s="13">
        <f t="shared" si="101"/>
        <v>4.8869542570156561</v>
      </c>
      <c r="M20" s="2">
        <f t="shared" si="102"/>
        <v>1</v>
      </c>
      <c r="N20" s="7">
        <f t="shared" si="103"/>
        <v>4.8449980730542084</v>
      </c>
      <c r="O20" s="7">
        <f t="shared" si="104"/>
        <v>6.0982037752792078</v>
      </c>
      <c r="P20" s="7">
        <f t="shared" si="105"/>
        <v>5.8530618263302676</v>
      </c>
      <c r="Q20" s="14">
        <f t="shared" si="106"/>
        <v>6.2242117444387155</v>
      </c>
      <c r="R20" s="2">
        <f t="shared" si="107"/>
        <v>6.1946313772093724</v>
      </c>
      <c r="S20" s="11">
        <f t="shared" si="108"/>
        <v>-4.7751618180497443E-3</v>
      </c>
      <c r="U20" s="12">
        <f t="shared" si="109"/>
        <v>3</v>
      </c>
      <c r="V20" s="12">
        <f t="shared" si="110"/>
        <v>0.75</v>
      </c>
      <c r="W20" s="13">
        <f t="shared" si="111"/>
        <v>4.8663795908045167</v>
      </c>
      <c r="X20" s="2">
        <f t="shared" si="112"/>
        <v>1</v>
      </c>
      <c r="Y20" s="7">
        <f t="shared" si="113"/>
        <v>4.8552854061597781</v>
      </c>
      <c r="Z20" s="7">
        <f t="shared" si="114"/>
        <v>0.875</v>
      </c>
      <c r="AA20" s="7">
        <f t="shared" si="115"/>
        <v>5.4732902665744891</v>
      </c>
      <c r="AB20" s="7">
        <f t="shared" si="116"/>
        <v>5.318365696594662</v>
      </c>
      <c r="AC20" s="7">
        <f t="shared" si="117"/>
        <v>5.5311753028788493</v>
      </c>
      <c r="AD20" s="7">
        <f t="shared" si="118"/>
        <v>5.2894231784424814</v>
      </c>
      <c r="AE20" s="7">
        <f t="shared" si="119"/>
        <v>6.1887353854151375</v>
      </c>
      <c r="AF20" s="7">
        <f t="shared" si="120"/>
        <v>5.8077960212623028</v>
      </c>
      <c r="AG20" s="14">
        <f t="shared" si="121"/>
        <v>6.1946570565335319</v>
      </c>
      <c r="AH20" s="2">
        <f t="shared" si="122"/>
        <v>6.1946313772093724</v>
      </c>
      <c r="AI20" s="22">
        <f t="shared" si="123"/>
        <v>-4.1454160216877244E-6</v>
      </c>
    </row>
    <row r="21" spans="1:35" x14ac:dyDescent="0.2">
      <c r="A21" s="12">
        <f t="shared" si="91"/>
        <v>4</v>
      </c>
      <c r="B21" s="12">
        <f t="shared" si="92"/>
        <v>1</v>
      </c>
      <c r="C21" s="13">
        <f t="shared" si="93"/>
        <v>5.9048870537929998</v>
      </c>
      <c r="D21" s="12">
        <f t="shared" si="94"/>
        <v>1.25</v>
      </c>
      <c r="E21" s="7">
        <f t="shared" si="95"/>
        <v>5.9497201870733711</v>
      </c>
      <c r="F21" s="14">
        <f t="shared" si="96"/>
        <v>7.3923171005613426</v>
      </c>
      <c r="G21" s="2">
        <f t="shared" si="97"/>
        <v>7.7875087030073793</v>
      </c>
      <c r="H21" s="11">
        <f t="shared" si="98"/>
        <v>5.0746858529149591E-2</v>
      </c>
      <c r="J21" s="2">
        <f t="shared" si="99"/>
        <v>4</v>
      </c>
      <c r="K21" s="12">
        <f t="shared" si="100"/>
        <v>1</v>
      </c>
      <c r="L21" s="13">
        <f t="shared" si="101"/>
        <v>6.2242117444387155</v>
      </c>
      <c r="M21" s="2">
        <f t="shared" si="102"/>
        <v>1.25</v>
      </c>
      <c r="N21" s="7">
        <f t="shared" si="103"/>
        <v>5.7900578417505137</v>
      </c>
      <c r="O21" s="7">
        <f t="shared" si="104"/>
        <v>7.6717262048763439</v>
      </c>
      <c r="P21" s="7">
        <f t="shared" si="105"/>
        <v>7.0372642113980088</v>
      </c>
      <c r="Q21" s="14">
        <f t="shared" si="106"/>
        <v>7.8276270010822806</v>
      </c>
      <c r="R21" s="2">
        <f t="shared" si="107"/>
        <v>7.7875087030073793</v>
      </c>
      <c r="S21" s="11">
        <f t="shared" si="108"/>
        <v>-5.1516216038909107E-3</v>
      </c>
      <c r="U21" s="12">
        <f t="shared" si="109"/>
        <v>4</v>
      </c>
      <c r="V21" s="12">
        <f t="shared" si="110"/>
        <v>1</v>
      </c>
      <c r="W21" s="13">
        <f t="shared" si="111"/>
        <v>6.1946570565335319</v>
      </c>
      <c r="X21" s="2">
        <f t="shared" si="112"/>
        <v>1.25</v>
      </c>
      <c r="Y21" s="7">
        <f t="shared" si="113"/>
        <v>5.8048351857031051</v>
      </c>
      <c r="Z21" s="7">
        <f t="shared" si="114"/>
        <v>1.125</v>
      </c>
      <c r="AA21" s="7">
        <f t="shared" si="115"/>
        <v>6.9202614547464201</v>
      </c>
      <c r="AB21" s="7">
        <f t="shared" si="116"/>
        <v>6.3782817172545894</v>
      </c>
      <c r="AC21" s="7">
        <f t="shared" si="117"/>
        <v>6.9919422711903554</v>
      </c>
      <c r="AD21" s="7">
        <f t="shared" si="118"/>
        <v>6.3424413090326217</v>
      </c>
      <c r="AE21" s="7">
        <f t="shared" si="119"/>
        <v>7.7802673837916876</v>
      </c>
      <c r="AF21" s="7">
        <f t="shared" si="120"/>
        <v>6.9829936219403361</v>
      </c>
      <c r="AG21" s="14">
        <f t="shared" si="121"/>
        <v>7.7875435090426093</v>
      </c>
      <c r="AH21" s="2">
        <f t="shared" si="122"/>
        <v>7.7875087030073793</v>
      </c>
      <c r="AI21" s="22">
        <f t="shared" si="123"/>
        <v>-4.4694698339845889E-6</v>
      </c>
    </row>
    <row r="22" spans="1:35" x14ac:dyDescent="0.2">
      <c r="A22" s="12">
        <f t="shared" si="91"/>
        <v>5</v>
      </c>
      <c r="B22" s="12">
        <f t="shared" si="92"/>
        <v>1.25</v>
      </c>
      <c r="C22" s="13">
        <f t="shared" si="93"/>
        <v>7.3923171005613426</v>
      </c>
      <c r="D22" s="12">
        <f t="shared" si="94"/>
        <v>1.5</v>
      </c>
      <c r="E22" s="7">
        <f t="shared" si="95"/>
        <v>7.1769687635555091</v>
      </c>
      <c r="F22" s="14">
        <f t="shared" si="96"/>
        <v>9.1865592914502194</v>
      </c>
      <c r="G22" s="2">
        <f t="shared" si="97"/>
        <v>9.7070419362375162</v>
      </c>
      <c r="H22" s="11">
        <f t="shared" si="98"/>
        <v>5.3619078624176385E-2</v>
      </c>
      <c r="J22" s="2">
        <f t="shared" si="99"/>
        <v>5</v>
      </c>
      <c r="K22" s="12">
        <f t="shared" si="100"/>
        <v>1.25</v>
      </c>
      <c r="L22" s="13">
        <f t="shared" si="101"/>
        <v>7.8276270010822806</v>
      </c>
      <c r="M22" s="2">
        <f t="shared" si="102"/>
        <v>1.5</v>
      </c>
      <c r="N22" s="7">
        <f t="shared" si="103"/>
        <v>6.9593138132950401</v>
      </c>
      <c r="O22" s="7">
        <f t="shared" si="104"/>
        <v>9.5674554544060406</v>
      </c>
      <c r="P22" s="7">
        <f t="shared" si="105"/>
        <v>8.4967399637431722</v>
      </c>
      <c r="Q22" s="14">
        <f t="shared" si="106"/>
        <v>9.7596337232120565</v>
      </c>
      <c r="R22" s="2">
        <f t="shared" si="107"/>
        <v>9.7070419362375162</v>
      </c>
      <c r="S22" s="11">
        <f t="shared" si="108"/>
        <v>-5.4179004603049051E-3</v>
      </c>
      <c r="U22" s="12">
        <f t="shared" si="109"/>
        <v>5</v>
      </c>
      <c r="V22" s="12">
        <f t="shared" si="110"/>
        <v>1.25</v>
      </c>
      <c r="W22" s="13">
        <f t="shared" si="111"/>
        <v>7.7875435090426093</v>
      </c>
      <c r="X22" s="2">
        <f t="shared" si="112"/>
        <v>1.5</v>
      </c>
      <c r="Y22" s="7">
        <f t="shared" si="113"/>
        <v>6.9793555593148753</v>
      </c>
      <c r="Z22" s="7">
        <f t="shared" si="114"/>
        <v>1.375</v>
      </c>
      <c r="AA22" s="7">
        <f t="shared" si="115"/>
        <v>8.6599629539569687</v>
      </c>
      <c r="AB22" s="7">
        <f t="shared" si="116"/>
        <v>7.6866826188072492</v>
      </c>
      <c r="AC22" s="7">
        <f t="shared" si="117"/>
        <v>8.7483788363935151</v>
      </c>
      <c r="AD22" s="7">
        <f t="shared" si="118"/>
        <v>7.642474677588976</v>
      </c>
      <c r="AE22" s="7">
        <f t="shared" si="119"/>
        <v>9.6981621784398531</v>
      </c>
      <c r="AF22" s="7">
        <f t="shared" si="120"/>
        <v>8.4313866017262669</v>
      </c>
      <c r="AG22" s="14">
        <f t="shared" si="121"/>
        <v>9.707087540452342</v>
      </c>
      <c r="AH22" s="2">
        <f t="shared" si="122"/>
        <v>9.7070419362375162</v>
      </c>
      <c r="AI22" s="22">
        <f t="shared" si="123"/>
        <v>-4.6980547859337917E-6</v>
      </c>
    </row>
    <row r="23" spans="1:35" x14ac:dyDescent="0.2">
      <c r="A23" s="12">
        <f t="shared" si="91"/>
        <v>6</v>
      </c>
      <c r="B23" s="12">
        <f t="shared" si="92"/>
        <v>1.5</v>
      </c>
      <c r="C23" s="13">
        <f t="shared" si="93"/>
        <v>9.1865592914502194</v>
      </c>
      <c r="D23" s="12">
        <f t="shared" si="94"/>
        <v>1.75</v>
      </c>
      <c r="E23" s="7">
        <f t="shared" si="95"/>
        <v>8.6871880452210828</v>
      </c>
      <c r="F23" s="14">
        <f t="shared" si="96"/>
        <v>11.358356302755491</v>
      </c>
      <c r="G23" s="2">
        <f t="shared" si="97"/>
        <v>12.02861003063753</v>
      </c>
      <c r="H23" s="11">
        <f t="shared" si="98"/>
        <v>5.5721627534259292E-2</v>
      </c>
      <c r="J23" s="2">
        <f t="shared" si="99"/>
        <v>6</v>
      </c>
      <c r="K23" s="12">
        <f t="shared" si="100"/>
        <v>1.5</v>
      </c>
      <c r="L23" s="13">
        <f t="shared" si="101"/>
        <v>9.7596337232120565</v>
      </c>
      <c r="M23" s="2">
        <f t="shared" si="102"/>
        <v>1.75</v>
      </c>
      <c r="N23" s="7">
        <f t="shared" si="103"/>
        <v>8.4006508293401652</v>
      </c>
      <c r="O23" s="7">
        <f t="shared" si="104"/>
        <v>11.859796430547098</v>
      </c>
      <c r="P23" s="7">
        <f t="shared" si="105"/>
        <v>10.290901652105152</v>
      </c>
      <c r="Q23" s="14">
        <f t="shared" si="106"/>
        <v>12.096077783392721</v>
      </c>
      <c r="R23" s="2">
        <f t="shared" si="107"/>
        <v>12.02861003063753</v>
      </c>
      <c r="S23" s="11">
        <f t="shared" si="108"/>
        <v>-5.6089400673349854E-3</v>
      </c>
      <c r="U23" s="12">
        <f t="shared" si="109"/>
        <v>6</v>
      </c>
      <c r="V23" s="12">
        <f t="shared" si="110"/>
        <v>1.5</v>
      </c>
      <c r="W23" s="13">
        <f t="shared" si="111"/>
        <v>9.707087540452342</v>
      </c>
      <c r="X23" s="2">
        <f t="shared" si="112"/>
        <v>1.75</v>
      </c>
      <c r="Y23" s="7">
        <f t="shared" si="113"/>
        <v>8.4269239207200215</v>
      </c>
      <c r="Z23" s="7">
        <f t="shared" si="114"/>
        <v>1.625</v>
      </c>
      <c r="AA23" s="7">
        <f t="shared" si="115"/>
        <v>10.760453030542344</v>
      </c>
      <c r="AB23" s="7">
        <f t="shared" si="116"/>
        <v>9.2969601552058059</v>
      </c>
      <c r="AC23" s="7">
        <f t="shared" si="117"/>
        <v>10.869207559853068</v>
      </c>
      <c r="AD23" s="7">
        <f t="shared" si="118"/>
        <v>9.2425828905504446</v>
      </c>
      <c r="AE23" s="7">
        <f t="shared" si="119"/>
        <v>12.017733263089953</v>
      </c>
      <c r="AF23" s="7">
        <f t="shared" si="120"/>
        <v>10.211933235833726</v>
      </c>
      <c r="AG23" s="14">
        <f t="shared" si="121"/>
        <v>12.028668509121768</v>
      </c>
      <c r="AH23" s="2">
        <f t="shared" si="122"/>
        <v>12.02861003063753</v>
      </c>
      <c r="AI23" s="22">
        <f t="shared" si="123"/>
        <v>-4.8616161043690507E-6</v>
      </c>
    </row>
    <row r="24" spans="1:35" x14ac:dyDescent="0.2">
      <c r="A24" s="12">
        <f t="shared" si="91"/>
        <v>7</v>
      </c>
      <c r="B24" s="12">
        <f t="shared" si="92"/>
        <v>1.75</v>
      </c>
      <c r="C24" s="13">
        <f t="shared" si="93"/>
        <v>11.358356302755491</v>
      </c>
      <c r="D24" s="12">
        <f t="shared" si="94"/>
        <v>2</v>
      </c>
      <c r="E24" s="7">
        <f t="shared" si="95"/>
        <v>10.541621716000957</v>
      </c>
      <c r="F24" s="14">
        <f t="shared" si="96"/>
        <v>13.993761731755729</v>
      </c>
      <c r="G24" s="2">
        <f t="shared" si="97"/>
        <v>14.843921907646489</v>
      </c>
      <c r="H24" s="11">
        <f t="shared" si="98"/>
        <v>5.7273285401267228E-2</v>
      </c>
      <c r="J24" s="2">
        <f t="shared" si="99"/>
        <v>7</v>
      </c>
      <c r="K24" s="12">
        <f t="shared" si="100"/>
        <v>1.75</v>
      </c>
      <c r="L24" s="13">
        <f t="shared" si="101"/>
        <v>12.096077783392721</v>
      </c>
      <c r="M24" s="2">
        <f t="shared" si="102"/>
        <v>2</v>
      </c>
      <c r="N24" s="7">
        <f t="shared" si="103"/>
        <v>10.172760975682341</v>
      </c>
      <c r="O24" s="7">
        <f t="shared" si="104"/>
        <v>14.639268027313307</v>
      </c>
      <c r="P24" s="7">
        <f t="shared" si="105"/>
        <v>12.492495683923806</v>
      </c>
      <c r="Q24" s="14">
        <f t="shared" si="106"/>
        <v>14.929234865843489</v>
      </c>
      <c r="R24" s="2">
        <f t="shared" si="107"/>
        <v>14.843921907646489</v>
      </c>
      <c r="S24" s="11">
        <f t="shared" si="108"/>
        <v>-5.7473327283574707E-3</v>
      </c>
      <c r="U24" s="12">
        <f t="shared" si="109"/>
        <v>7</v>
      </c>
      <c r="V24" s="12">
        <f t="shared" si="110"/>
        <v>1.75</v>
      </c>
      <c r="W24" s="13">
        <f t="shared" si="111"/>
        <v>12.028668509121768</v>
      </c>
      <c r="X24" s="2">
        <f t="shared" si="112"/>
        <v>2</v>
      </c>
      <c r="Y24" s="7">
        <f t="shared" si="113"/>
        <v>10.206465612817818</v>
      </c>
      <c r="Z24" s="7">
        <f t="shared" si="114"/>
        <v>1.875</v>
      </c>
      <c r="AA24" s="7">
        <f t="shared" si="115"/>
        <v>13.304476710723996</v>
      </c>
      <c r="AB24" s="7">
        <f t="shared" si="116"/>
        <v>11.27451792599026</v>
      </c>
      <c r="AC24" s="7">
        <f t="shared" si="117"/>
        <v>13.437983249870552</v>
      </c>
      <c r="AD24" s="7">
        <f t="shared" si="118"/>
        <v>11.207764656416982</v>
      </c>
      <c r="AE24" s="7">
        <f t="shared" si="119"/>
        <v>14.830609673226014</v>
      </c>
      <c r="AF24" s="7">
        <f t="shared" si="120"/>
        <v>12.396824860967453</v>
      </c>
      <c r="AG24" s="14">
        <f t="shared" si="121"/>
        <v>14.843995827396759</v>
      </c>
      <c r="AH24" s="2">
        <f t="shared" si="122"/>
        <v>14.843921907646489</v>
      </c>
      <c r="AI24" s="22">
        <f t="shared" si="123"/>
        <v>-4.9797991884604981E-6</v>
      </c>
    </row>
    <row r="25" spans="1:35" x14ac:dyDescent="0.2">
      <c r="A25" s="12">
        <f t="shared" si="91"/>
        <v>8</v>
      </c>
      <c r="B25" s="12">
        <f t="shared" si="92"/>
        <v>2</v>
      </c>
      <c r="C25" s="13">
        <f t="shared" si="93"/>
        <v>13.993761731755729</v>
      </c>
      <c r="D25" s="12">
        <f t="shared" si="94"/>
        <v>2.25</v>
      </c>
      <c r="E25" s="7">
        <f t="shared" si="95"/>
        <v>12.815248831702595</v>
      </c>
      <c r="F25" s="14">
        <f t="shared" si="96"/>
        <v>17.197573939681376</v>
      </c>
      <c r="G25" s="2">
        <f t="shared" si="97"/>
        <v>18.264674156423151</v>
      </c>
      <c r="H25" s="11">
        <f t="shared" si="98"/>
        <v>5.842426793945879E-2</v>
      </c>
      <c r="J25" s="2">
        <f t="shared" si="99"/>
        <v>8</v>
      </c>
      <c r="K25" s="12">
        <f t="shared" si="100"/>
        <v>2</v>
      </c>
      <c r="L25" s="13">
        <f t="shared" si="101"/>
        <v>14.929234865843489</v>
      </c>
      <c r="M25" s="2">
        <f t="shared" si="102"/>
        <v>2.25</v>
      </c>
      <c r="N25" s="7">
        <f t="shared" si="103"/>
        <v>12.347512264658715</v>
      </c>
      <c r="O25" s="7">
        <f t="shared" si="104"/>
        <v>18.016112932008166</v>
      </c>
      <c r="P25" s="7">
        <f t="shared" si="105"/>
        <v>15.190533391647703</v>
      </c>
      <c r="Q25" s="14">
        <f t="shared" si="106"/>
        <v>18.37149057288179</v>
      </c>
      <c r="R25" s="2">
        <f t="shared" si="107"/>
        <v>18.264674156423151</v>
      </c>
      <c r="S25" s="11">
        <f t="shared" si="108"/>
        <v>-5.8482519613455176E-3</v>
      </c>
      <c r="U25" s="12">
        <f t="shared" si="109"/>
        <v>8</v>
      </c>
      <c r="V25" s="12">
        <f t="shared" si="110"/>
        <v>2</v>
      </c>
      <c r="W25" s="13">
        <f t="shared" si="111"/>
        <v>14.843995827396759</v>
      </c>
      <c r="X25" s="2">
        <f t="shared" si="112"/>
        <v>2.25</v>
      </c>
      <c r="Y25" s="7">
        <f t="shared" si="113"/>
        <v>12.390131783882079</v>
      </c>
      <c r="Z25" s="7">
        <f t="shared" si="114"/>
        <v>2.125</v>
      </c>
      <c r="AA25" s="7">
        <f t="shared" si="115"/>
        <v>16.392762300382017</v>
      </c>
      <c r="AB25" s="7">
        <f t="shared" si="116"/>
        <v>13.699408416717795</v>
      </c>
      <c r="AC25" s="7">
        <f t="shared" si="117"/>
        <v>16.556421879486482</v>
      </c>
      <c r="AD25" s="7">
        <f t="shared" si="118"/>
        <v>13.617578627165562</v>
      </c>
      <c r="AE25" s="7">
        <f t="shared" si="119"/>
        <v>18.24839048418815</v>
      </c>
      <c r="AF25" s="7">
        <f t="shared" si="120"/>
        <v>15.074394615557711</v>
      </c>
      <c r="AG25" s="14">
        <f t="shared" si="121"/>
        <v>18.264766681030363</v>
      </c>
      <c r="AH25" s="2">
        <f t="shared" si="122"/>
        <v>18.264674156423151</v>
      </c>
      <c r="AI25" s="22">
        <f t="shared" si="123"/>
        <v>-5.0657682923345403E-6</v>
      </c>
    </row>
    <row r="26" spans="1:35" x14ac:dyDescent="0.2">
      <c r="A26" s="12">
        <f t="shared" si="91"/>
        <v>9</v>
      </c>
      <c r="B26" s="12">
        <f t="shared" si="92"/>
        <v>2.25</v>
      </c>
      <c r="C26" s="13">
        <f t="shared" si="93"/>
        <v>17.197573939681376</v>
      </c>
      <c r="D26" s="12">
        <f t="shared" si="94"/>
        <v>2.5</v>
      </c>
      <c r="E26" s="7">
        <f t="shared" si="95"/>
        <v>15.599802887811098</v>
      </c>
      <c r="F26" s="14">
        <f t="shared" si="96"/>
        <v>21.09752466163415</v>
      </c>
      <c r="G26" s="2">
        <f t="shared" si="97"/>
        <v>22.427013600091023</v>
      </c>
      <c r="H26" s="11">
        <f t="shared" si="98"/>
        <v>5.9280694352077119E-2</v>
      </c>
      <c r="J26" s="2">
        <f t="shared" si="99"/>
        <v>9</v>
      </c>
      <c r="K26" s="12">
        <f t="shared" si="100"/>
        <v>2.25</v>
      </c>
      <c r="L26" s="13">
        <f t="shared" si="101"/>
        <v>18.37149057288179</v>
      </c>
      <c r="M26" s="2">
        <f t="shared" si="102"/>
        <v>2.5</v>
      </c>
      <c r="N26" s="7">
        <f t="shared" si="103"/>
        <v>15.012844571210891</v>
      </c>
      <c r="O26" s="7">
        <f t="shared" si="104"/>
        <v>22.124701715684512</v>
      </c>
      <c r="P26" s="7">
        <f t="shared" si="105"/>
        <v>18.493873537880347</v>
      </c>
      <c r="Q26" s="14">
        <f t="shared" si="106"/>
        <v>22.559830336518196</v>
      </c>
      <c r="R26" s="2">
        <f t="shared" si="107"/>
        <v>22.427013600091023</v>
      </c>
      <c r="S26" s="11">
        <f t="shared" si="108"/>
        <v>-5.922176656932801E-3</v>
      </c>
      <c r="U26" s="12">
        <f t="shared" si="109"/>
        <v>9</v>
      </c>
      <c r="V26" s="12">
        <f t="shared" si="110"/>
        <v>2.25</v>
      </c>
      <c r="W26" s="13">
        <f t="shared" si="111"/>
        <v>18.264766681030363</v>
      </c>
      <c r="X26" s="2">
        <f t="shared" si="112"/>
        <v>2.5</v>
      </c>
      <c r="Y26" s="7">
        <f t="shared" si="113"/>
        <v>15.066206517136605</v>
      </c>
      <c r="Z26" s="7">
        <f t="shared" si="114"/>
        <v>2.375</v>
      </c>
      <c r="AA26" s="7">
        <f t="shared" si="115"/>
        <v>20.148042495672438</v>
      </c>
      <c r="AB26" s="7">
        <f t="shared" si="116"/>
        <v>16.66955652128086</v>
      </c>
      <c r="AC26" s="7">
        <f t="shared" si="117"/>
        <v>20.348461246190471</v>
      </c>
      <c r="AD26" s="7">
        <f t="shared" si="118"/>
        <v>16.569347146021848</v>
      </c>
      <c r="AE26" s="7">
        <f t="shared" si="119"/>
        <v>22.407103467535826</v>
      </c>
      <c r="AF26" s="7">
        <f t="shared" si="120"/>
        <v>18.352672661954688</v>
      </c>
      <c r="AG26" s="14">
        <f t="shared" si="121"/>
        <v>22.427128619101058</v>
      </c>
      <c r="AH26" s="2">
        <f t="shared" si="122"/>
        <v>22.427013600091023</v>
      </c>
      <c r="AI26" s="22">
        <f t="shared" si="123"/>
        <v>-5.1285923345114536E-6</v>
      </c>
    </row>
    <row r="27" spans="1:35" x14ac:dyDescent="0.2">
      <c r="A27" s="12">
        <f t="shared" si="91"/>
        <v>10</v>
      </c>
      <c r="B27" s="12">
        <f t="shared" si="92"/>
        <v>2.5</v>
      </c>
      <c r="C27" s="13">
        <f t="shared" si="93"/>
        <v>21.09752466163415</v>
      </c>
      <c r="D27" s="12">
        <f t="shared" si="94"/>
        <v>2.75</v>
      </c>
      <c r="E27" s="7">
        <f t="shared" si="95"/>
        <v>19.007462064905525</v>
      </c>
      <c r="F27" s="14">
        <f t="shared" si="96"/>
        <v>25.849390177860531</v>
      </c>
      <c r="G27" s="2">
        <f t="shared" si="97"/>
        <v>27.496983510469107</v>
      </c>
      <c r="H27" s="11">
        <f t="shared" si="98"/>
        <v>5.9919057375194512E-2</v>
      </c>
      <c r="J27" s="2">
        <f t="shared" si="99"/>
        <v>10</v>
      </c>
      <c r="K27" s="12">
        <f t="shared" si="100"/>
        <v>2.5</v>
      </c>
      <c r="L27" s="13">
        <f t="shared" si="101"/>
        <v>22.559830336518196</v>
      </c>
      <c r="M27" s="2">
        <f t="shared" si="102"/>
        <v>2.75</v>
      </c>
      <c r="N27" s="7">
        <f t="shared" si="103"/>
        <v>18.276309227463504</v>
      </c>
      <c r="O27" s="7">
        <f t="shared" si="104"/>
        <v>27.128907643384071</v>
      </c>
      <c r="P27" s="7">
        <f t="shared" si="105"/>
        <v>22.535600176044454</v>
      </c>
      <c r="Q27" s="14">
        <f t="shared" si="106"/>
        <v>27.661319011956692</v>
      </c>
      <c r="R27" s="2">
        <f t="shared" si="107"/>
        <v>27.496983510469107</v>
      </c>
      <c r="S27" s="11">
        <f t="shared" si="108"/>
        <v>-5.9764919822938613E-3</v>
      </c>
      <c r="U27" s="12">
        <f t="shared" si="109"/>
        <v>10</v>
      </c>
      <c r="V27" s="12">
        <f t="shared" si="110"/>
        <v>2.5</v>
      </c>
      <c r="W27" s="13">
        <f t="shared" si="111"/>
        <v>22.427128619101058</v>
      </c>
      <c r="X27" s="2">
        <f t="shared" si="112"/>
        <v>2.75</v>
      </c>
      <c r="Y27" s="7">
        <f t="shared" si="113"/>
        <v>18.342660086172074</v>
      </c>
      <c r="Z27" s="7">
        <f t="shared" si="114"/>
        <v>2.625</v>
      </c>
      <c r="AA27" s="7">
        <f t="shared" si="115"/>
        <v>24.719961129872566</v>
      </c>
      <c r="AB27" s="7">
        <f t="shared" si="116"/>
        <v>20.304699085334324</v>
      </c>
      <c r="AC27" s="7">
        <f t="shared" si="117"/>
        <v>24.96521600476785</v>
      </c>
      <c r="AD27" s="7">
        <f t="shared" si="118"/>
        <v>20.18207164788668</v>
      </c>
      <c r="AE27" s="7">
        <f t="shared" si="119"/>
        <v>27.472646531072726</v>
      </c>
      <c r="AF27" s="7">
        <f t="shared" si="120"/>
        <v>22.363730732200125</v>
      </c>
      <c r="AG27" s="14">
        <f t="shared" si="121"/>
        <v>27.497125797634983</v>
      </c>
      <c r="AH27" s="2">
        <f t="shared" si="122"/>
        <v>27.496983510469107</v>
      </c>
      <c r="AI27" s="22">
        <f t="shared" si="123"/>
        <v>-5.1746463687994636E-6</v>
      </c>
    </row>
    <row r="28" spans="1:35" x14ac:dyDescent="0.2">
      <c r="A28" s="12">
        <f t="shared" si="91"/>
        <v>11</v>
      </c>
      <c r="B28" s="12">
        <f t="shared" si="92"/>
        <v>2.75</v>
      </c>
      <c r="C28" s="13">
        <f t="shared" si="93"/>
        <v>25.849390177860531</v>
      </c>
      <c r="D28" s="12">
        <f t="shared" si="94"/>
        <v>3</v>
      </c>
      <c r="E28" s="7">
        <f t="shared" si="95"/>
        <v>23.175358908806224</v>
      </c>
      <c r="F28" s="14">
        <f t="shared" si="96"/>
        <v>31.643229905062086</v>
      </c>
      <c r="G28" s="2">
        <f t="shared" si="97"/>
        <v>33.677171767968169</v>
      </c>
      <c r="H28" s="11">
        <f t="shared" si="98"/>
        <v>6.0395269440073771E-2</v>
      </c>
      <c r="J28" s="2">
        <f t="shared" si="99"/>
        <v>11</v>
      </c>
      <c r="K28" s="12">
        <f t="shared" si="100"/>
        <v>2.75</v>
      </c>
      <c r="L28" s="13">
        <f t="shared" si="101"/>
        <v>27.661319011956692</v>
      </c>
      <c r="M28" s="2">
        <f t="shared" si="102"/>
        <v>3</v>
      </c>
      <c r="N28" s="7">
        <f t="shared" si="103"/>
        <v>22.269394491758142</v>
      </c>
      <c r="O28" s="7">
        <f t="shared" si="104"/>
        <v>33.228667634896226</v>
      </c>
      <c r="P28" s="7">
        <f t="shared" si="105"/>
        <v>27.478371705118306</v>
      </c>
      <c r="Q28" s="14">
        <f t="shared" si="106"/>
        <v>33.879789786566249</v>
      </c>
      <c r="R28" s="2">
        <f t="shared" si="107"/>
        <v>33.677171767968169</v>
      </c>
      <c r="S28" s="11">
        <f t="shared" si="108"/>
        <v>-6.0164796496004888E-3</v>
      </c>
      <c r="U28" s="12">
        <f t="shared" si="109"/>
        <v>11</v>
      </c>
      <c r="V28" s="12">
        <f t="shared" si="110"/>
        <v>2.75</v>
      </c>
      <c r="W28" s="13">
        <f t="shared" si="111"/>
        <v>27.497125797634983</v>
      </c>
      <c r="X28" s="2">
        <f t="shared" si="112"/>
        <v>3</v>
      </c>
      <c r="Y28" s="7">
        <f t="shared" si="113"/>
        <v>22.351491098918999</v>
      </c>
      <c r="Z28" s="7">
        <f t="shared" si="114"/>
        <v>2.875</v>
      </c>
      <c r="AA28" s="7">
        <f t="shared" si="115"/>
        <v>30.291062184999859</v>
      </c>
      <c r="AB28" s="7">
        <f t="shared" si="116"/>
        <v>24.751198726758965</v>
      </c>
      <c r="AC28" s="7">
        <f t="shared" si="117"/>
        <v>30.591025638479852</v>
      </c>
      <c r="AD28" s="7">
        <f t="shared" si="118"/>
        <v>24.60121700001897</v>
      </c>
      <c r="AE28" s="7">
        <f t="shared" si="119"/>
        <v>33.647430047639723</v>
      </c>
      <c r="AF28" s="7">
        <f t="shared" si="120"/>
        <v>27.268990498746557</v>
      </c>
      <c r="AG28" s="14">
        <f t="shared" si="121"/>
        <v>33.67734717476921</v>
      </c>
      <c r="AH28" s="2">
        <f t="shared" si="122"/>
        <v>33.677171767968169</v>
      </c>
      <c r="AI28" s="22">
        <f t="shared" si="123"/>
        <v>-5.2084777857792241E-6</v>
      </c>
    </row>
    <row r="29" spans="1:35" x14ac:dyDescent="0.2">
      <c r="A29" s="12">
        <f t="shared" ref="A29:A32" si="124">A28+1</f>
        <v>12</v>
      </c>
      <c r="B29" s="12">
        <f t="shared" ref="B29:B32" si="125">D28</f>
        <v>3</v>
      </c>
      <c r="C29" s="13">
        <f t="shared" ref="C29:C32" si="126">F28</f>
        <v>31.643229905062086</v>
      </c>
      <c r="D29" s="12">
        <f t="shared" ref="D29:D32" si="127">D28+(B29-B28)</f>
        <v>3.25</v>
      </c>
      <c r="E29" s="7">
        <f t="shared" ref="E29:E32" si="128">4*EXP(0.8*B29)-0.5*C29</f>
        <v>28.271090570035376</v>
      </c>
      <c r="F29" s="14">
        <f t="shared" ref="F29:F32" si="129">C29+E29*(D29-B29)</f>
        <v>38.711002547570928</v>
      </c>
      <c r="G29" s="2">
        <f t="shared" ref="G29:G32" si="130">(4/1.3)*(EXP(0.8*D29)-EXP(-0.5*D29))+2*EXP(-0.5*D29)</f>
        <v>41.214827534400683</v>
      </c>
      <c r="H29" s="11">
        <f t="shared" ref="H29:H32" si="131">(G29-F29)/G29</f>
        <v>6.0750587509795929E-2</v>
      </c>
      <c r="J29" s="2">
        <f t="shared" ref="J29:J32" si="132">A29</f>
        <v>12</v>
      </c>
      <c r="K29" s="12">
        <f t="shared" ref="K29:K32" si="133">B29</f>
        <v>3</v>
      </c>
      <c r="L29" s="13">
        <f t="shared" ref="L29:L32" si="134">Q28</f>
        <v>33.879789786566249</v>
      </c>
      <c r="M29" s="2">
        <f t="shared" ref="M29:M32" si="135">M28+(K29-K28)</f>
        <v>3.25</v>
      </c>
      <c r="N29" s="7">
        <f t="shared" ref="N29:N32" si="136">4*EXP(0.8*K29)-0.5*L29</f>
        <v>27.152810629283294</v>
      </c>
      <c r="O29" s="7">
        <f t="shared" ref="O29:O32" si="137">L29+N29*(M29-K29)</f>
        <v>40.667992443887073</v>
      </c>
      <c r="P29" s="7">
        <f t="shared" ref="P29:P32" si="138">4*EXP(0.8*M29)-0.5*O29</f>
        <v>33.52095591806323</v>
      </c>
      <c r="Q29" s="14">
        <f t="shared" ref="Q29:Q32" si="139">L29+(N29+P29)/2*(M29-K29)</f>
        <v>41.464010604984566</v>
      </c>
      <c r="R29" s="2">
        <f t="shared" ref="R29:R32" si="140">(4/1.3)*(EXP(0.8*M29)-EXP(-0.5*M29))+2*EXP(-0.5*M29)</f>
        <v>41.214827534400683</v>
      </c>
      <c r="S29" s="11">
        <f t="shared" ref="S29:S32" si="141">(R29-Q29)/R29</f>
        <v>-6.0459568919922612E-3</v>
      </c>
      <c r="U29" s="12">
        <f t="shared" ref="U29:U32" si="142">U28+1</f>
        <v>12</v>
      </c>
      <c r="V29" s="12">
        <f t="shared" ref="V29:V32" si="143">B29</f>
        <v>3</v>
      </c>
      <c r="W29" s="13">
        <f t="shared" ref="W29:W32" si="144">AG28</f>
        <v>33.67734717476921</v>
      </c>
      <c r="X29" s="2">
        <f t="shared" ref="X29:X32" si="145">X28+(V29-V28)</f>
        <v>3.25</v>
      </c>
      <c r="Y29" s="7">
        <f t="shared" ref="Y29:Y32" si="146">4*EXP(0.8*V29)-0.5*W29</f>
        <v>27.254031935181814</v>
      </c>
      <c r="Z29" s="7">
        <f t="shared" ref="Z29:Z32" si="147">V29+0.5*(X29-V29)</f>
        <v>3.125</v>
      </c>
      <c r="AA29" s="7">
        <f t="shared" ref="AA29:AA32" si="148">W29+0.5*Y29*(X29-V29)</f>
        <v>37.08410116666694</v>
      </c>
      <c r="AB29" s="7">
        <f t="shared" ref="AB29:AB32" si="149">4*EXP(0.8*Z29)-0.5*AA29</f>
        <v>30.187925259480423</v>
      </c>
      <c r="AC29" s="7">
        <f t="shared" ref="AC29:AC32" si="150">W29+0.5*AB29*(X29-V29)</f>
        <v>37.450837832204265</v>
      </c>
      <c r="AD29" s="7">
        <f t="shared" ref="AD29:AD32" si="151">4*EXP(0.8*Z29)-0.5*AC29</f>
        <v>30.004556926711761</v>
      </c>
      <c r="AE29" s="7">
        <f t="shared" ref="AE29:AE32" si="152">W29+AD29*(X29-V29)</f>
        <v>41.178486406447149</v>
      </c>
      <c r="AF29" s="7">
        <f t="shared" ref="AF29:AF32" si="153">4*EXP(0.8*X29)-0.5*AE29</f>
        <v>33.265708936783192</v>
      </c>
      <c r="AG29" s="14">
        <f t="shared" ref="AG29:AG32" si="154">W29+(Y29+2*AB29+2*AD29+AF29)/6*(X29-V29)</f>
        <v>41.215043226617098</v>
      </c>
      <c r="AH29" s="2">
        <f t="shared" ref="AH29:AH32" si="155">(4/1.3)*(EXP(0.8*X29)-EXP(-0.5*X29))+2*EXP(-0.5*X29)</f>
        <v>41.214827534400683</v>
      </c>
      <c r="AI29" s="22">
        <f t="shared" ref="AI29:AI32" si="156">(AH29-AG29)/AH29</f>
        <v>-5.2333645272366537E-6</v>
      </c>
    </row>
    <row r="30" spans="1:35" x14ac:dyDescent="0.2">
      <c r="A30" s="12">
        <f t="shared" si="124"/>
        <v>13</v>
      </c>
      <c r="B30" s="12">
        <f t="shared" si="125"/>
        <v>3.25</v>
      </c>
      <c r="C30" s="13">
        <f t="shared" si="126"/>
        <v>38.711002547570928</v>
      </c>
      <c r="D30" s="12">
        <f t="shared" si="127"/>
        <v>3.5</v>
      </c>
      <c r="E30" s="7">
        <f t="shared" si="128"/>
        <v>34.499450866221302</v>
      </c>
      <c r="F30" s="14">
        <f t="shared" si="129"/>
        <v>47.335865264126255</v>
      </c>
      <c r="G30" s="2">
        <f t="shared" si="130"/>
        <v>50.411771971967376</v>
      </c>
      <c r="H30" s="11">
        <f t="shared" si="131"/>
        <v>6.1015643519762588E-2</v>
      </c>
      <c r="J30" s="2">
        <f t="shared" si="132"/>
        <v>13</v>
      </c>
      <c r="K30" s="12">
        <f t="shared" si="133"/>
        <v>3.25</v>
      </c>
      <c r="L30" s="13">
        <f t="shared" si="134"/>
        <v>41.464010604984566</v>
      </c>
      <c r="M30" s="2">
        <f t="shared" si="135"/>
        <v>3.5</v>
      </c>
      <c r="N30" s="7">
        <f t="shared" si="136"/>
        <v>33.122946837514483</v>
      </c>
      <c r="O30" s="7">
        <f t="shared" si="137"/>
        <v>49.744747314363188</v>
      </c>
      <c r="P30" s="7">
        <f t="shared" si="138"/>
        <v>40.906213427206623</v>
      </c>
      <c r="Q30" s="14">
        <f t="shared" si="139"/>
        <v>50.717655638074703</v>
      </c>
      <c r="R30" s="2">
        <f t="shared" si="140"/>
        <v>50.411771971967376</v>
      </c>
      <c r="S30" s="11">
        <f t="shared" si="141"/>
        <v>-6.0677031205612223E-3</v>
      </c>
      <c r="U30" s="12">
        <f t="shared" si="142"/>
        <v>13</v>
      </c>
      <c r="V30" s="12">
        <f t="shared" si="143"/>
        <v>3.25</v>
      </c>
      <c r="W30" s="13">
        <f t="shared" si="144"/>
        <v>41.215043226617098</v>
      </c>
      <c r="X30" s="2">
        <f t="shared" si="145"/>
        <v>3.5</v>
      </c>
      <c r="Y30" s="7">
        <f t="shared" si="146"/>
        <v>33.247430526698217</v>
      </c>
      <c r="Z30" s="7">
        <f t="shared" si="147"/>
        <v>3.375</v>
      </c>
      <c r="AA30" s="7">
        <f t="shared" si="148"/>
        <v>45.370972042454376</v>
      </c>
      <c r="AB30" s="7">
        <f t="shared" si="149"/>
        <v>36.833440878264156</v>
      </c>
      <c r="AC30" s="7">
        <f t="shared" si="150"/>
        <v>45.819223336400114</v>
      </c>
      <c r="AD30" s="7">
        <f t="shared" si="151"/>
        <v>36.609315231291291</v>
      </c>
      <c r="AE30" s="7">
        <f t="shared" si="152"/>
        <v>50.367372034439924</v>
      </c>
      <c r="AF30" s="7">
        <f t="shared" si="153"/>
        <v>40.594901067168259</v>
      </c>
      <c r="AG30" s="14">
        <f t="shared" si="154"/>
        <v>50.412036718824488</v>
      </c>
      <c r="AH30" s="2">
        <f t="shared" si="155"/>
        <v>50.411771971967376</v>
      </c>
      <c r="AI30" s="22">
        <f t="shared" si="156"/>
        <v>-5.2516871904415417E-6</v>
      </c>
    </row>
    <row r="31" spans="1:35" x14ac:dyDescent="0.2">
      <c r="A31" s="12">
        <f t="shared" si="124"/>
        <v>14</v>
      </c>
      <c r="B31" s="12">
        <f t="shared" si="125"/>
        <v>3.5</v>
      </c>
      <c r="C31" s="13">
        <f t="shared" si="126"/>
        <v>47.335865264126255</v>
      </c>
      <c r="D31" s="12">
        <f t="shared" si="127"/>
        <v>3.75</v>
      </c>
      <c r="E31" s="7">
        <f t="shared" si="128"/>
        <v>42.110654452325093</v>
      </c>
      <c r="F31" s="14">
        <f t="shared" si="129"/>
        <v>57.863528877207528</v>
      </c>
      <c r="G31" s="2">
        <f t="shared" si="130"/>
        <v>61.636500568590584</v>
      </c>
      <c r="H31" s="11">
        <f t="shared" si="131"/>
        <v>6.1213269030165038E-2</v>
      </c>
      <c r="J31" s="2">
        <f t="shared" si="132"/>
        <v>14</v>
      </c>
      <c r="K31" s="12">
        <f t="shared" si="133"/>
        <v>3.5</v>
      </c>
      <c r="L31" s="13">
        <f t="shared" si="134"/>
        <v>50.717655638074703</v>
      </c>
      <c r="M31" s="2">
        <f t="shared" si="135"/>
        <v>3.75</v>
      </c>
      <c r="N31" s="7">
        <f t="shared" si="136"/>
        <v>40.419759265350869</v>
      </c>
      <c r="O31" s="7">
        <f t="shared" si="137"/>
        <v>60.822595454412422</v>
      </c>
      <c r="P31" s="7">
        <f t="shared" si="138"/>
        <v>49.930849965544461</v>
      </c>
      <c r="Q31" s="14">
        <f t="shared" si="139"/>
        <v>62.011481791936617</v>
      </c>
      <c r="R31" s="2">
        <f t="shared" si="140"/>
        <v>61.636500568590584</v>
      </c>
      <c r="S31" s="11">
        <f t="shared" si="141"/>
        <v>-6.0837526447294829E-3</v>
      </c>
      <c r="U31" s="12">
        <f t="shared" si="142"/>
        <v>14</v>
      </c>
      <c r="V31" s="12">
        <f t="shared" si="143"/>
        <v>3.5</v>
      </c>
      <c r="W31" s="13">
        <f t="shared" si="144"/>
        <v>50.412036718824488</v>
      </c>
      <c r="X31" s="2">
        <f t="shared" si="145"/>
        <v>3.75</v>
      </c>
      <c r="Y31" s="7">
        <f t="shared" si="146"/>
        <v>40.57256872497598</v>
      </c>
      <c r="Z31" s="7">
        <f t="shared" si="147"/>
        <v>3.625</v>
      </c>
      <c r="AA31" s="7">
        <f t="shared" si="148"/>
        <v>55.483607809446482</v>
      </c>
      <c r="AB31" s="7">
        <f t="shared" si="149"/>
        <v>44.954777573049029</v>
      </c>
      <c r="AC31" s="7">
        <f t="shared" si="150"/>
        <v>56.031383915455621</v>
      </c>
      <c r="AD31" s="7">
        <f t="shared" si="151"/>
        <v>44.68088952004446</v>
      </c>
      <c r="AE31" s="7">
        <f t="shared" si="152"/>
        <v>61.582259098835607</v>
      </c>
      <c r="AF31" s="7">
        <f t="shared" si="153"/>
        <v>49.551018143332868</v>
      </c>
      <c r="AG31" s="14">
        <f t="shared" si="154"/>
        <v>61.636825096095151</v>
      </c>
      <c r="AH31" s="2">
        <f t="shared" si="155"/>
        <v>61.636500568590584</v>
      </c>
      <c r="AI31" s="22">
        <f t="shared" si="156"/>
        <v>-5.2651838046189398E-6</v>
      </c>
    </row>
    <row r="32" spans="1:35" x14ac:dyDescent="0.2">
      <c r="A32" s="12">
        <f t="shared" si="124"/>
        <v>15</v>
      </c>
      <c r="B32" s="12">
        <f t="shared" si="125"/>
        <v>3.75</v>
      </c>
      <c r="C32" s="13">
        <f t="shared" si="126"/>
        <v>57.863528877207528</v>
      </c>
      <c r="D32" s="12">
        <f t="shared" si="127"/>
        <v>4</v>
      </c>
      <c r="E32" s="7">
        <f t="shared" si="128"/>
        <v>51.410383254146907</v>
      </c>
      <c r="F32" s="14">
        <f t="shared" si="129"/>
        <v>70.716124690744252</v>
      </c>
      <c r="G32" s="2">
        <f t="shared" si="130"/>
        <v>75.338962609158571</v>
      </c>
      <c r="H32" s="11">
        <f t="shared" si="131"/>
        <v>6.1360519952956515E-2</v>
      </c>
      <c r="J32" s="2">
        <f t="shared" si="132"/>
        <v>15</v>
      </c>
      <c r="K32" s="12">
        <f t="shared" si="133"/>
        <v>3.75</v>
      </c>
      <c r="L32" s="13">
        <f t="shared" si="134"/>
        <v>62.011481791936617</v>
      </c>
      <c r="M32" s="2">
        <f t="shared" si="135"/>
        <v>4</v>
      </c>
      <c r="N32" s="7">
        <f t="shared" si="136"/>
        <v>49.336406796782363</v>
      </c>
      <c r="O32" s="7">
        <f t="shared" si="137"/>
        <v>74.345583491132203</v>
      </c>
      <c r="P32" s="7">
        <f t="shared" si="138"/>
        <v>60.957329042871308</v>
      </c>
      <c r="Q32" s="14">
        <f t="shared" si="139"/>
        <v>75.798198771893325</v>
      </c>
      <c r="R32" s="2">
        <f t="shared" si="140"/>
        <v>75.338962609158571</v>
      </c>
      <c r="S32" s="11">
        <f t="shared" si="141"/>
        <v>-6.0955997644561053E-3</v>
      </c>
      <c r="U32" s="12">
        <f t="shared" si="142"/>
        <v>15</v>
      </c>
      <c r="V32" s="12">
        <f t="shared" si="143"/>
        <v>3.75</v>
      </c>
      <c r="W32" s="13">
        <f t="shared" si="144"/>
        <v>61.636825096095151</v>
      </c>
      <c r="X32" s="2">
        <f t="shared" si="145"/>
        <v>4</v>
      </c>
      <c r="Y32" s="7">
        <f t="shared" si="146"/>
        <v>49.523735144703096</v>
      </c>
      <c r="Z32" s="7">
        <f t="shared" si="147"/>
        <v>3.875</v>
      </c>
      <c r="AA32" s="7">
        <f t="shared" si="148"/>
        <v>67.827291989183038</v>
      </c>
      <c r="AB32" s="7">
        <f t="shared" si="149"/>
        <v>54.878159131175025</v>
      </c>
      <c r="AC32" s="7">
        <f t="shared" si="150"/>
        <v>68.496594987492031</v>
      </c>
      <c r="AD32" s="7">
        <f t="shared" si="151"/>
        <v>54.543507632020528</v>
      </c>
      <c r="AE32" s="7">
        <f t="shared" si="152"/>
        <v>75.272702004100282</v>
      </c>
      <c r="AF32" s="7">
        <f t="shared" si="153"/>
        <v>60.493769786387269</v>
      </c>
      <c r="AG32" s="14">
        <f t="shared" si="154"/>
        <v>75.339360031823546</v>
      </c>
      <c r="AH32" s="2">
        <f t="shared" si="155"/>
        <v>75.338962609158571</v>
      </c>
      <c r="AI32" s="22">
        <f t="shared" si="156"/>
        <v>-5.2751279180242306E-6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DE1-3E58-F449-8B0B-AADC1D2096C5}">
  <dimension ref="A1:G5"/>
  <sheetViews>
    <sheetView zoomScale="163" workbookViewId="0">
      <selection activeCell="C9" sqref="C9"/>
    </sheetView>
  </sheetViews>
  <sheetFormatPr baseColWidth="10" defaultRowHeight="16" x14ac:dyDescent="0.2"/>
  <cols>
    <col min="1" max="1" width="5.5" bestFit="1" customWidth="1"/>
    <col min="2" max="2" width="5.83203125" bestFit="1" customWidth="1"/>
    <col min="3" max="3" width="9" bestFit="1" customWidth="1"/>
    <col min="4" max="4" width="5.83203125" bestFit="1" customWidth="1"/>
    <col min="5" max="5" width="9" bestFit="1" customWidth="1"/>
    <col min="6" max="6" width="5.83203125" bestFit="1" customWidth="1"/>
    <col min="7" max="7" width="9" bestFit="1" customWidth="1"/>
  </cols>
  <sheetData>
    <row r="1" spans="1:7" x14ac:dyDescent="0.2">
      <c r="A1" s="19"/>
      <c r="B1" s="19" t="s">
        <v>9</v>
      </c>
      <c r="C1" s="19"/>
      <c r="D1" s="19" t="s">
        <v>10</v>
      </c>
      <c r="E1" s="19"/>
      <c r="F1" s="19" t="s">
        <v>13</v>
      </c>
      <c r="G1" s="19"/>
    </row>
    <row r="2" spans="1:7" x14ac:dyDescent="0.2">
      <c r="A2" s="7" t="s">
        <v>20</v>
      </c>
      <c r="B2" s="2" t="s">
        <v>19</v>
      </c>
      <c r="C2" s="2" t="s">
        <v>21</v>
      </c>
      <c r="D2" s="2" t="s">
        <v>19</v>
      </c>
      <c r="E2" s="2" t="s">
        <v>21</v>
      </c>
      <c r="F2" s="2" t="s">
        <v>19</v>
      </c>
      <c r="G2" s="2" t="s">
        <v>21</v>
      </c>
    </row>
    <row r="3" spans="1:7" x14ac:dyDescent="0.2">
      <c r="A3" s="7">
        <v>4</v>
      </c>
      <c r="B3" s="2">
        <f>A3*1</f>
        <v>4</v>
      </c>
      <c r="C3" s="2">
        <v>24.5</v>
      </c>
      <c r="D3" s="2">
        <f>A3*2</f>
        <v>8</v>
      </c>
      <c r="E3" s="2">
        <v>10.6</v>
      </c>
      <c r="F3" s="2">
        <f>A3*4</f>
        <v>16</v>
      </c>
      <c r="G3" s="12">
        <v>0.13</v>
      </c>
    </row>
    <row r="4" spans="1:7" x14ac:dyDescent="0.2">
      <c r="A4" s="7">
        <v>8</v>
      </c>
      <c r="B4" s="2">
        <f>A4*1</f>
        <v>8</v>
      </c>
      <c r="C4" s="2">
        <v>12.3</v>
      </c>
      <c r="D4" s="2">
        <f>A4*2</f>
        <v>16</v>
      </c>
      <c r="E4" s="2">
        <v>2.5</v>
      </c>
      <c r="F4" s="2">
        <f>A4*4</f>
        <v>32</v>
      </c>
      <c r="G4" s="12">
        <v>8.5000000000000006E-3</v>
      </c>
    </row>
    <row r="5" spans="1:7" x14ac:dyDescent="0.2">
      <c r="A5" s="7">
        <v>16</v>
      </c>
      <c r="B5" s="2">
        <f>A5*1</f>
        <v>16</v>
      </c>
      <c r="C5" s="2">
        <v>6.14</v>
      </c>
      <c r="D5" s="2">
        <f>A5*2</f>
        <v>32</v>
      </c>
      <c r="E5" s="2">
        <v>0.6</v>
      </c>
      <c r="F5" s="2">
        <f>A5*4</f>
        <v>64</v>
      </c>
      <c r="G5" s="12">
        <v>5.2999999999999998E-4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Steinman</dc:creator>
  <cp:lastModifiedBy>David Steinman</cp:lastModifiedBy>
  <dcterms:created xsi:type="dcterms:W3CDTF">2021-03-31T01:29:28Z</dcterms:created>
  <dcterms:modified xsi:type="dcterms:W3CDTF">2021-04-07T00:24:32Z</dcterms:modified>
</cp:coreProperties>
</file>